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Desktop\My Documents\IZVJEŠTAJI\IZVJEŠTAJI 2025\IZVRŠENJA 2025\31122025\"/>
    </mc:Choice>
  </mc:AlternateContent>
  <xr:revisionPtr revIDLastSave="0" documentId="13_ncr:1_{941854CE-7CDB-41AD-92D3-16C83482D503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93" i="7" l="1"/>
  <c r="H387" i="7"/>
  <c r="H397" i="7"/>
  <c r="H355" i="7"/>
  <c r="H335" i="7"/>
  <c r="H339" i="7"/>
  <c r="H794" i="7"/>
  <c r="H222" i="7"/>
  <c r="G218" i="7"/>
  <c r="F218" i="7"/>
  <c r="H262" i="7"/>
  <c r="H260" i="7" s="1"/>
  <c r="I260" i="7" s="1"/>
  <c r="I261" i="7"/>
  <c r="H104" i="7"/>
  <c r="F39" i="8"/>
  <c r="J94" i="3"/>
  <c r="J93" i="3" s="1"/>
  <c r="G102" i="3"/>
  <c r="G100" i="3"/>
  <c r="G94" i="3"/>
  <c r="G93" i="3"/>
  <c r="G92" i="3"/>
  <c r="G90" i="3"/>
  <c r="G89" i="3"/>
  <c r="G87" i="3"/>
  <c r="G86" i="3"/>
  <c r="G83" i="3"/>
  <c r="G82" i="3"/>
  <c r="G74" i="3"/>
  <c r="G50" i="3" s="1"/>
  <c r="G40" i="3" s="1"/>
  <c r="G39" i="3" s="1"/>
  <c r="G64" i="3"/>
  <c r="G56" i="3"/>
  <c r="G51" i="3"/>
  <c r="G47" i="3"/>
  <c r="G45" i="3"/>
  <c r="G42" i="3"/>
  <c r="G41" i="3"/>
  <c r="G31" i="3"/>
  <c r="G30" i="3" s="1"/>
  <c r="G27" i="3"/>
  <c r="G25" i="3"/>
  <c r="G24" i="3"/>
  <c r="G22" i="3"/>
  <c r="G21" i="3"/>
  <c r="G19" i="3"/>
  <c r="G18" i="3"/>
  <c r="G16" i="3"/>
  <c r="G13" i="3"/>
  <c r="G12" i="3" s="1"/>
  <c r="G11" i="3" s="1"/>
  <c r="G10" i="3" s="1"/>
  <c r="G25" i="1"/>
  <c r="G23" i="1"/>
  <c r="G13" i="1"/>
  <c r="G10" i="1"/>
  <c r="G16" i="1" s="1"/>
  <c r="G33" i="8"/>
  <c r="G14" i="8"/>
  <c r="G15" i="8"/>
  <c r="C42" i="8"/>
  <c r="C39" i="8"/>
  <c r="C35" i="8"/>
  <c r="C32" i="8"/>
  <c r="C29" i="8"/>
  <c r="C25" i="8"/>
  <c r="C24" i="8" s="1"/>
  <c r="C21" i="8"/>
  <c r="C17" i="8"/>
  <c r="C14" i="8"/>
  <c r="C11" i="8"/>
  <c r="C7" i="8"/>
  <c r="C6" i="8" s="1"/>
  <c r="H8" i="11"/>
  <c r="H43" i="8" l="1"/>
  <c r="H40" i="8"/>
  <c r="H38" i="8"/>
  <c r="H37" i="8"/>
  <c r="H36" i="8"/>
  <c r="H33" i="8"/>
  <c r="H30" i="8"/>
  <c r="H26" i="8"/>
  <c r="H22" i="8"/>
  <c r="H20" i="8"/>
  <c r="H19" i="8"/>
  <c r="H18" i="8"/>
  <c r="H15" i="8"/>
  <c r="H12" i="8"/>
  <c r="H8" i="8"/>
  <c r="I819" i="7"/>
  <c r="I817" i="7"/>
  <c r="I815" i="7"/>
  <c r="I813" i="7"/>
  <c r="I807" i="7"/>
  <c r="I805" i="7"/>
  <c r="I803" i="7"/>
  <c r="I801" i="7"/>
  <c r="I793" i="7"/>
  <c r="I785" i="7"/>
  <c r="I783" i="7"/>
  <c r="I781" i="7"/>
  <c r="I779" i="7"/>
  <c r="I773" i="7"/>
  <c r="I771" i="7"/>
  <c r="I769" i="7"/>
  <c r="I763" i="7"/>
  <c r="I761" i="7"/>
  <c r="I759" i="7"/>
  <c r="I757" i="7"/>
  <c r="I751" i="7"/>
  <c r="I749" i="7"/>
  <c r="I747" i="7"/>
  <c r="I745" i="7"/>
  <c r="I731" i="7"/>
  <c r="I729" i="7"/>
  <c r="I727" i="7"/>
  <c r="I725" i="7"/>
  <c r="I721" i="7"/>
  <c r="I719" i="7"/>
  <c r="I717" i="7"/>
  <c r="I715" i="7"/>
  <c r="I711" i="7"/>
  <c r="I709" i="7"/>
  <c r="I707" i="7"/>
  <c r="I705" i="7"/>
  <c r="I693" i="7"/>
  <c r="I691" i="7"/>
  <c r="I689" i="7"/>
  <c r="I673" i="7"/>
  <c r="I671" i="7"/>
  <c r="I669" i="7"/>
  <c r="I663" i="7"/>
  <c r="I661" i="7"/>
  <c r="I659" i="7"/>
  <c r="I647" i="7"/>
  <c r="I645" i="7"/>
  <c r="I643" i="7"/>
  <c r="I641" i="7"/>
  <c r="I640" i="7"/>
  <c r="I639" i="7"/>
  <c r="I638" i="7"/>
  <c r="I637" i="7"/>
  <c r="I636" i="7"/>
  <c r="I635" i="7"/>
  <c r="I634" i="7"/>
  <c r="I633" i="7"/>
  <c r="I632" i="7"/>
  <c r="I631" i="7"/>
  <c r="I629" i="7"/>
  <c r="I627" i="7"/>
  <c r="I609" i="7"/>
  <c r="I607" i="7"/>
  <c r="I605" i="7"/>
  <c r="I603" i="7"/>
  <c r="I594" i="7"/>
  <c r="I592" i="7"/>
  <c r="I590" i="7"/>
  <c r="I588" i="7"/>
  <c r="I560" i="7"/>
  <c r="I558" i="7"/>
  <c r="I556" i="7"/>
  <c r="I550" i="7"/>
  <c r="I516" i="7"/>
  <c r="I514" i="7"/>
  <c r="I512" i="7"/>
  <c r="I510" i="7"/>
  <c r="I509" i="7"/>
  <c r="I508" i="7"/>
  <c r="I507" i="7"/>
  <c r="I506" i="7"/>
  <c r="I505" i="7"/>
  <c r="I504" i="7"/>
  <c r="I503" i="7"/>
  <c r="I502" i="7"/>
  <c r="I501" i="7"/>
  <c r="I500" i="7"/>
  <c r="I499" i="7"/>
  <c r="I498" i="7"/>
  <c r="I497" i="7"/>
  <c r="I496" i="7"/>
  <c r="I495" i="7"/>
  <c r="I494" i="7"/>
  <c r="I493" i="7"/>
  <c r="I492" i="7"/>
  <c r="I491" i="7"/>
  <c r="I490" i="7"/>
  <c r="I489" i="7"/>
  <c r="I488" i="7"/>
  <c r="I487" i="7"/>
  <c r="I486" i="7"/>
  <c r="I485" i="7"/>
  <c r="I484" i="7"/>
  <c r="I483" i="7"/>
  <c r="I482" i="7"/>
  <c r="I481" i="7"/>
  <c r="I480" i="7"/>
  <c r="I479" i="7"/>
  <c r="I472" i="7"/>
  <c r="I466" i="7"/>
  <c r="I432" i="7"/>
  <c r="I426" i="7"/>
  <c r="I424" i="7"/>
  <c r="I422" i="7"/>
  <c r="I408" i="7"/>
  <c r="I406" i="7"/>
  <c r="I404" i="7"/>
  <c r="I382" i="7"/>
  <c r="I380" i="7"/>
  <c r="I378" i="7"/>
  <c r="I372" i="7"/>
  <c r="I360" i="7"/>
  <c r="I354" i="7"/>
  <c r="I352" i="7"/>
  <c r="I350" i="7"/>
  <c r="I348" i="7"/>
  <c r="I347" i="7"/>
  <c r="I346" i="7"/>
  <c r="I345" i="7"/>
  <c r="I344" i="7"/>
  <c r="I328" i="7"/>
  <c r="I326" i="7"/>
  <c r="I324" i="7"/>
  <c r="I318" i="7"/>
  <c r="I285" i="7"/>
  <c r="I283" i="7"/>
  <c r="I281" i="7"/>
  <c r="I279" i="7"/>
  <c r="I273" i="7"/>
  <c r="I271" i="7"/>
  <c r="I269" i="7"/>
  <c r="I267" i="7"/>
  <c r="I221" i="7"/>
  <c r="I219" i="7"/>
  <c r="I217" i="7"/>
  <c r="I215" i="7"/>
  <c r="I207" i="7"/>
  <c r="I205" i="7"/>
  <c r="I203" i="7"/>
  <c r="I201" i="7"/>
  <c r="I193" i="7"/>
  <c r="I191" i="7"/>
  <c r="I189" i="7"/>
  <c r="I187" i="7"/>
  <c r="I179" i="7"/>
  <c r="I177" i="7"/>
  <c r="I175" i="7"/>
  <c r="I173" i="7"/>
  <c r="I165" i="7"/>
  <c r="I163" i="7"/>
  <c r="I161" i="7"/>
  <c r="I159" i="7"/>
  <c r="I145" i="7"/>
  <c r="I143" i="7"/>
  <c r="I141" i="7"/>
  <c r="I127" i="7"/>
  <c r="I125" i="7"/>
  <c r="I123" i="7"/>
  <c r="I109" i="7"/>
  <c r="I101" i="7"/>
  <c r="I99" i="7"/>
  <c r="I97" i="7"/>
  <c r="I91" i="7"/>
  <c r="I43" i="7"/>
  <c r="I41" i="7"/>
  <c r="I39" i="7"/>
  <c r="I37" i="7"/>
  <c r="I35" i="7"/>
  <c r="I31" i="7"/>
  <c r="I29" i="7"/>
  <c r="I28" i="7"/>
  <c r="I26" i="7"/>
  <c r="I24" i="7"/>
  <c r="I22" i="7"/>
  <c r="I18" i="7"/>
  <c r="I16" i="7"/>
  <c r="I14" i="7"/>
  <c r="I12" i="7"/>
  <c r="I10" i="7"/>
  <c r="F816" i="7"/>
  <c r="F814" i="7" s="1"/>
  <c r="F812" i="7" s="1"/>
  <c r="F804" i="7"/>
  <c r="F802" i="7" s="1"/>
  <c r="F800" i="7" s="1"/>
  <c r="F782" i="7"/>
  <c r="F780" i="7" s="1"/>
  <c r="F778" i="7" s="1"/>
  <c r="F770" i="7"/>
  <c r="F768" i="7" s="1"/>
  <c r="F760" i="7"/>
  <c r="F758" i="7" s="1"/>
  <c r="F748" i="7"/>
  <c r="F746" i="7" s="1"/>
  <c r="F744" i="7" s="1"/>
  <c r="F728" i="7"/>
  <c r="F726" i="7" s="1"/>
  <c r="F724" i="7" s="1"/>
  <c r="F718" i="7"/>
  <c r="F716" i="7"/>
  <c r="F714" i="7" s="1"/>
  <c r="F708" i="7"/>
  <c r="F706" i="7" s="1"/>
  <c r="F704" i="7" s="1"/>
  <c r="F690" i="7"/>
  <c r="F688" i="7" s="1"/>
  <c r="F670" i="7"/>
  <c r="F668" i="7" s="1"/>
  <c r="F660" i="7"/>
  <c r="F658" i="7" s="1"/>
  <c r="F644" i="7"/>
  <c r="F642" i="7" s="1"/>
  <c r="F628" i="7"/>
  <c r="F626" i="7" s="1"/>
  <c r="F606" i="7"/>
  <c r="F604" i="7" s="1"/>
  <c r="F591" i="7"/>
  <c r="F589" i="7" s="1"/>
  <c r="F587" i="7" s="1"/>
  <c r="F557" i="7"/>
  <c r="F555" i="7" s="1"/>
  <c r="F513" i="7"/>
  <c r="F511" i="7" s="1"/>
  <c r="F475" i="7"/>
  <c r="F473" i="7" s="1"/>
  <c r="F423" i="7"/>
  <c r="F421" i="7" s="1"/>
  <c r="F405" i="7"/>
  <c r="F403" i="7" s="1"/>
  <c r="F379" i="7"/>
  <c r="F377" i="7" s="1"/>
  <c r="F351" i="7"/>
  <c r="F349" i="7" s="1"/>
  <c r="F325" i="7"/>
  <c r="F323" i="7" s="1"/>
  <c r="F299" i="7"/>
  <c r="F297" i="7" s="1"/>
  <c r="F282" i="7"/>
  <c r="F280" i="7" s="1"/>
  <c r="F270" i="7"/>
  <c r="F268" i="7" s="1"/>
  <c r="F266" i="7" s="1"/>
  <c r="F216" i="7"/>
  <c r="F214" i="7" s="1"/>
  <c r="F204" i="7"/>
  <c r="F202" i="7" s="1"/>
  <c r="F200" i="7" s="1"/>
  <c r="F190" i="7"/>
  <c r="F188" i="7" s="1"/>
  <c r="F186" i="7" s="1"/>
  <c r="F176" i="7"/>
  <c r="F174" i="7" s="1"/>
  <c r="F172" i="7" s="1"/>
  <c r="F162" i="7"/>
  <c r="F160" i="7" s="1"/>
  <c r="F158" i="7" s="1"/>
  <c r="F142" i="7"/>
  <c r="F140" i="7" s="1"/>
  <c r="F124" i="7"/>
  <c r="F122" i="7" s="1"/>
  <c r="F98" i="7"/>
  <c r="F96" i="7" s="1"/>
  <c r="F40" i="7"/>
  <c r="F38" i="7" s="1"/>
  <c r="F27" i="7"/>
  <c r="F25" i="7" s="1"/>
  <c r="F15" i="7"/>
  <c r="F13" i="7" s="1"/>
  <c r="E39" i="8"/>
  <c r="E29" i="8"/>
  <c r="D14" i="8"/>
  <c r="D42" i="8"/>
  <c r="D32" i="8"/>
  <c r="D21" i="8"/>
  <c r="F756" i="7" l="1"/>
  <c r="F36" i="7"/>
  <c r="F602" i="7"/>
  <c r="F278" i="7"/>
  <c r="F471" i="7"/>
  <c r="H40" i="3" l="1"/>
  <c r="H94" i="3"/>
  <c r="H100" i="3"/>
  <c r="H102" i="3"/>
  <c r="H42" i="3"/>
  <c r="H45" i="3"/>
  <c r="H47" i="3"/>
  <c r="H51" i="3"/>
  <c r="H56" i="3"/>
  <c r="H64" i="3"/>
  <c r="H74" i="3"/>
  <c r="H90" i="3"/>
  <c r="L24" i="1"/>
  <c r="L15" i="1"/>
  <c r="L14" i="1"/>
  <c r="L11" i="1"/>
  <c r="I687" i="7" l="1"/>
  <c r="I686" i="7"/>
  <c r="I685" i="7"/>
  <c r="I683" i="7"/>
  <c r="I681" i="7"/>
  <c r="I679" i="7"/>
  <c r="I312" i="7"/>
  <c r="I311" i="7"/>
  <c r="I310" i="7"/>
  <c r="I309" i="7"/>
  <c r="I308" i="7"/>
  <c r="I307" i="7"/>
  <c r="I306" i="7"/>
  <c r="I305" i="7"/>
  <c r="I304" i="7"/>
  <c r="I303" i="7"/>
  <c r="H694" i="7"/>
  <c r="H700" i="7"/>
  <c r="H674" i="7"/>
  <c r="H664" i="7"/>
  <c r="H648" i="7"/>
  <c r="H654" i="7"/>
  <c r="H610" i="7"/>
  <c r="H618" i="7"/>
  <c r="H808" i="7"/>
  <c r="H439" i="7"/>
  <c r="H447" i="7"/>
  <c r="H459" i="7"/>
  <c r="H467" i="7"/>
  <c r="H433" i="7"/>
  <c r="H429" i="7"/>
  <c r="H427" i="7"/>
  <c r="H413" i="7"/>
  <c r="H409" i="7"/>
  <c r="H407" i="7" s="1"/>
  <c r="I407" i="7" s="1"/>
  <c r="H383" i="7"/>
  <c r="H381" i="7" s="1"/>
  <c r="H357" i="7"/>
  <c r="H361" i="7"/>
  <c r="H365" i="7"/>
  <c r="H369" i="7"/>
  <c r="H373" i="7"/>
  <c r="H371" i="7" s="1"/>
  <c r="H329" i="7"/>
  <c r="H313" i="7"/>
  <c r="H319" i="7"/>
  <c r="H286" i="7"/>
  <c r="H290" i="7"/>
  <c r="H294" i="7"/>
  <c r="H567" i="7"/>
  <c r="H575" i="7"/>
  <c r="H583" i="7"/>
  <c r="H561" i="7"/>
  <c r="H517" i="7"/>
  <c r="H523" i="7"/>
  <c r="H531" i="7"/>
  <c r="H543" i="7"/>
  <c r="H551" i="7"/>
  <c r="H595" i="7"/>
  <c r="H599" i="7"/>
  <c r="H712" i="7"/>
  <c r="H722" i="7"/>
  <c r="H732" i="7"/>
  <c r="H738" i="7"/>
  <c r="H741" i="7"/>
  <c r="H752" i="7"/>
  <c r="H764" i="7"/>
  <c r="H774" i="7"/>
  <c r="H786" i="7"/>
  <c r="H788" i="7"/>
  <c r="H790" i="7"/>
  <c r="H810" i="7"/>
  <c r="H820" i="7"/>
  <c r="H208" i="7"/>
  <c r="H210" i="7"/>
  <c r="H212" i="7"/>
  <c r="H194" i="7"/>
  <c r="H196" i="7"/>
  <c r="H198" i="7"/>
  <c r="H184" i="7"/>
  <c r="H182" i="7"/>
  <c r="H180" i="7"/>
  <c r="H274" i="7"/>
  <c r="H240" i="7"/>
  <c r="H254" i="7"/>
  <c r="H230" i="7"/>
  <c r="H170" i="7"/>
  <c r="H168" i="7"/>
  <c r="H166" i="7"/>
  <c r="H146" i="7"/>
  <c r="H150" i="7"/>
  <c r="H154" i="7"/>
  <c r="H136" i="7"/>
  <c r="H132" i="7"/>
  <c r="H128" i="7"/>
  <c r="H118" i="7"/>
  <c r="H114" i="7"/>
  <c r="H110" i="7"/>
  <c r="H106" i="7"/>
  <c r="H102" i="7"/>
  <c r="H92" i="7"/>
  <c r="H80" i="7"/>
  <c r="H60" i="7"/>
  <c r="H50" i="7"/>
  <c r="H44" i="7"/>
  <c r="H353" i="7" l="1"/>
  <c r="I353" i="7" s="1"/>
  <c r="H593" i="7"/>
  <c r="I593" i="7" s="1"/>
  <c r="H806" i="7"/>
  <c r="I806" i="7" s="1"/>
  <c r="H206" i="7"/>
  <c r="I371" i="7"/>
  <c r="H32" i="7"/>
  <c r="H30" i="7" s="1"/>
  <c r="I30" i="7" s="1"/>
  <c r="H144" i="7"/>
  <c r="I144" i="7" s="1"/>
  <c r="G142" i="7"/>
  <c r="G423" i="7"/>
  <c r="H465" i="7"/>
  <c r="I465" i="7" s="1"/>
  <c r="G351" i="7"/>
  <c r="H343" i="7"/>
  <c r="H327" i="7"/>
  <c r="I327" i="7" s="1"/>
  <c r="G325" i="7"/>
  <c r="G513" i="7"/>
  <c r="H549" i="7"/>
  <c r="I549" i="7" s="1"/>
  <c r="H515" i="7"/>
  <c r="H646" i="7"/>
  <c r="I646" i="7" s="1"/>
  <c r="G644" i="7"/>
  <c r="G816" i="7"/>
  <c r="G804" i="7"/>
  <c r="G782" i="7"/>
  <c r="G770" i="7"/>
  <c r="G760" i="7"/>
  <c r="G748" i="7"/>
  <c r="G728" i="7"/>
  <c r="G718" i="7"/>
  <c r="G716" i="7" s="1"/>
  <c r="G714" i="7" s="1"/>
  <c r="G708" i="7"/>
  <c r="G690" i="7"/>
  <c r="G670" i="7"/>
  <c r="G660" i="7"/>
  <c r="G628" i="7"/>
  <c r="G626" i="7" s="1"/>
  <c r="G606" i="7"/>
  <c r="G591" i="7"/>
  <c r="G557" i="7"/>
  <c r="G475" i="7"/>
  <c r="G473" i="7" s="1"/>
  <c r="G405" i="7"/>
  <c r="G379" i="7"/>
  <c r="G299" i="7"/>
  <c r="G282" i="7"/>
  <c r="G270" i="7"/>
  <c r="G204" i="7"/>
  <c r="G190" i="7"/>
  <c r="G176" i="7"/>
  <c r="G162" i="7"/>
  <c r="G124" i="7"/>
  <c r="G98" i="7"/>
  <c r="G40" i="7"/>
  <c r="G27" i="7"/>
  <c r="G15" i="7"/>
  <c r="H325" i="7" l="1"/>
  <c r="I325" i="7" s="1"/>
  <c r="I515" i="7"/>
  <c r="H513" i="7"/>
  <c r="I513" i="7" s="1"/>
  <c r="G814" i="7"/>
  <c r="G802" i="7"/>
  <c r="G780" i="7"/>
  <c r="G768" i="7"/>
  <c r="G758" i="7"/>
  <c r="G756" i="7" s="1"/>
  <c r="G746" i="7"/>
  <c r="G726" i="7"/>
  <c r="G706" i="7"/>
  <c r="G688" i="7"/>
  <c r="G668" i="7"/>
  <c r="G658" i="7"/>
  <c r="G642" i="7"/>
  <c r="G604" i="7"/>
  <c r="G589" i="7"/>
  <c r="G555" i="7"/>
  <c r="G511" i="7"/>
  <c r="G471" i="7" s="1"/>
  <c r="G421" i="7"/>
  <c r="G403" i="7"/>
  <c r="G377" i="7"/>
  <c r="G349" i="7"/>
  <c r="G323" i="7"/>
  <c r="G297" i="7"/>
  <c r="G280" i="7"/>
  <c r="G268" i="7"/>
  <c r="G216" i="7"/>
  <c r="G202" i="7"/>
  <c r="G188" i="7"/>
  <c r="G174" i="7"/>
  <c r="G160" i="7"/>
  <c r="G140" i="7"/>
  <c r="G122" i="7"/>
  <c r="G96" i="7"/>
  <c r="G38" i="7"/>
  <c r="G25" i="7"/>
  <c r="G13" i="7"/>
  <c r="H142" i="7"/>
  <c r="I142" i="7" s="1"/>
  <c r="H644" i="7"/>
  <c r="I644" i="7" s="1"/>
  <c r="H323" i="7" l="1"/>
  <c r="I323" i="7" s="1"/>
  <c r="G36" i="7"/>
  <c r="G602" i="7"/>
  <c r="G812" i="7"/>
  <c r="G800" i="7"/>
  <c r="G778" i="7"/>
  <c r="G744" i="7"/>
  <c r="G724" i="7"/>
  <c r="G704" i="7"/>
  <c r="G587" i="7"/>
  <c r="G278" i="7"/>
  <c r="G266" i="7"/>
  <c r="G214" i="7"/>
  <c r="G200" i="7"/>
  <c r="G186" i="7"/>
  <c r="G172" i="7"/>
  <c r="G158" i="7"/>
  <c r="G23" i="7"/>
  <c r="G11" i="7"/>
  <c r="H140" i="7"/>
  <c r="I140" i="7" s="1"/>
  <c r="H511" i="7"/>
  <c r="I511" i="7" s="1"/>
  <c r="H642" i="7"/>
  <c r="I642" i="7" s="1"/>
  <c r="G34" i="7" l="1"/>
  <c r="G21" i="7"/>
  <c r="G9" i="7"/>
  <c r="H19" i="7"/>
  <c r="H17" i="7" s="1"/>
  <c r="I17" i="7" s="1"/>
  <c r="K91" i="3"/>
  <c r="K96" i="3"/>
  <c r="G8" i="7" l="1"/>
  <c r="F32" i="8"/>
  <c r="F14" i="8"/>
  <c r="H14" i="8" s="1"/>
  <c r="E32" i="8"/>
  <c r="E14" i="8"/>
  <c r="I23" i="1"/>
  <c r="I13" i="1"/>
  <c r="I10" i="1"/>
  <c r="H32" i="8" l="1"/>
  <c r="G32" i="8"/>
  <c r="I16" i="1"/>
  <c r="E10" i="11" l="1"/>
  <c r="E7" i="11"/>
  <c r="E6" i="11" l="1"/>
  <c r="K88" i="3"/>
  <c r="J90" i="3"/>
  <c r="J89" i="3" l="1"/>
  <c r="K90" i="3"/>
  <c r="I92" i="3"/>
  <c r="I11" i="3"/>
  <c r="I10" i="3" s="1"/>
  <c r="L89" i="3" l="1"/>
  <c r="K89" i="3"/>
  <c r="I40" i="3"/>
  <c r="I39" i="3" s="1"/>
  <c r="I381" i="7" l="1"/>
  <c r="H359" i="7"/>
  <c r="H559" i="7"/>
  <c r="I559" i="7" s="1"/>
  <c r="I359" i="7" l="1"/>
  <c r="H351" i="7"/>
  <c r="I351" i="7" s="1"/>
  <c r="H126" i="7"/>
  <c r="I126" i="7" s="1"/>
  <c r="H90" i="7"/>
  <c r="I90" i="7" s="1"/>
  <c r="H379" i="7"/>
  <c r="I379" i="7" s="1"/>
  <c r="H818" i="7"/>
  <c r="K43" i="3"/>
  <c r="K46" i="3"/>
  <c r="K48" i="3"/>
  <c r="K52" i="3"/>
  <c r="K53" i="3"/>
  <c r="K54" i="3"/>
  <c r="K57" i="3"/>
  <c r="K58" i="3"/>
  <c r="K59" i="3"/>
  <c r="K60" i="3"/>
  <c r="K61" i="3"/>
  <c r="K65" i="3"/>
  <c r="K66" i="3"/>
  <c r="K67" i="3"/>
  <c r="K68" i="3"/>
  <c r="K69" i="3"/>
  <c r="K70" i="3"/>
  <c r="K71" i="3"/>
  <c r="K72" i="3"/>
  <c r="K73" i="3"/>
  <c r="K75" i="3"/>
  <c r="K76" i="3"/>
  <c r="K78" i="3"/>
  <c r="K79" i="3"/>
  <c r="K81" i="3"/>
  <c r="K84" i="3"/>
  <c r="K95" i="3"/>
  <c r="K98" i="3"/>
  <c r="K101" i="3"/>
  <c r="J102" i="3"/>
  <c r="J100" i="3"/>
  <c r="J87" i="3"/>
  <c r="J83" i="3"/>
  <c r="J74" i="3"/>
  <c r="J64" i="3"/>
  <c r="J56" i="3"/>
  <c r="J51" i="3"/>
  <c r="J47" i="3"/>
  <c r="J45" i="3"/>
  <c r="J42" i="3"/>
  <c r="G8" i="8"/>
  <c r="G12" i="8"/>
  <c r="G18" i="8"/>
  <c r="G19" i="8"/>
  <c r="G20" i="8"/>
  <c r="G22" i="8"/>
  <c r="G26" i="8"/>
  <c r="G30" i="8"/>
  <c r="G36" i="8"/>
  <c r="G37" i="8"/>
  <c r="G38" i="8"/>
  <c r="G40" i="8"/>
  <c r="G43" i="8"/>
  <c r="D29" i="8"/>
  <c r="K14" i="3"/>
  <c r="K17" i="3"/>
  <c r="K20" i="3"/>
  <c r="K23" i="3"/>
  <c r="K28" i="3"/>
  <c r="K32" i="3"/>
  <c r="K33" i="3"/>
  <c r="J13" i="3"/>
  <c r="J16" i="3"/>
  <c r="J19" i="3"/>
  <c r="J22" i="3"/>
  <c r="J25" i="3"/>
  <c r="J27" i="3"/>
  <c r="J31" i="3"/>
  <c r="H10" i="1"/>
  <c r="H816" i="7" l="1"/>
  <c r="I818" i="7"/>
  <c r="J30" i="3"/>
  <c r="L30" i="3" s="1"/>
  <c r="J82" i="3"/>
  <c r="L82" i="3" s="1"/>
  <c r="K51" i="3"/>
  <c r="K74" i="3"/>
  <c r="K64" i="3"/>
  <c r="K45" i="3"/>
  <c r="K47" i="3"/>
  <c r="J86" i="3"/>
  <c r="L86" i="3" s="1"/>
  <c r="K100" i="3"/>
  <c r="K94" i="3"/>
  <c r="K83" i="3"/>
  <c r="K56" i="3"/>
  <c r="K42" i="3"/>
  <c r="J21" i="3"/>
  <c r="L21" i="3" s="1"/>
  <c r="K87" i="3"/>
  <c r="J18" i="3"/>
  <c r="L18" i="3" s="1"/>
  <c r="J50" i="3"/>
  <c r="L50" i="3" s="1"/>
  <c r="J41" i="3"/>
  <c r="L41" i="3" s="1"/>
  <c r="J24" i="3"/>
  <c r="L24" i="3" s="1"/>
  <c r="J12" i="3"/>
  <c r="L12" i="3" s="1"/>
  <c r="E42" i="8"/>
  <c r="F42" i="8"/>
  <c r="H42" i="8" s="1"/>
  <c r="E35" i="8"/>
  <c r="F35" i="8"/>
  <c r="F29" i="8"/>
  <c r="H29" i="8" s="1"/>
  <c r="E21" i="8"/>
  <c r="F21" i="8"/>
  <c r="H21" i="8" s="1"/>
  <c r="E25" i="8"/>
  <c r="F25" i="8"/>
  <c r="E17" i="8"/>
  <c r="F17" i="8"/>
  <c r="E11" i="8"/>
  <c r="F11" i="8"/>
  <c r="E7" i="8"/>
  <c r="F7" i="8"/>
  <c r="F24" i="8" l="1"/>
  <c r="K86" i="3"/>
  <c r="H35" i="8"/>
  <c r="K93" i="3"/>
  <c r="L93" i="3"/>
  <c r="H814" i="7"/>
  <c r="I816" i="7"/>
  <c r="E24" i="8"/>
  <c r="K82" i="3"/>
  <c r="J92" i="3"/>
  <c r="F6" i="8"/>
  <c r="E6" i="8"/>
  <c r="J40" i="3"/>
  <c r="L40" i="3" s="1"/>
  <c r="K50" i="3"/>
  <c r="K41" i="3"/>
  <c r="J11" i="3"/>
  <c r="G42" i="8"/>
  <c r="G35" i="8"/>
  <c r="D35" i="8"/>
  <c r="H812" i="7" l="1"/>
  <c r="I812" i="7" s="1"/>
  <c r="I814" i="7"/>
  <c r="J10" i="3"/>
  <c r="J39" i="3"/>
  <c r="H377" i="7"/>
  <c r="I377" i="7" s="1"/>
  <c r="G17" i="8"/>
  <c r="D17" i="8"/>
  <c r="H17" i="8" s="1"/>
  <c r="H349" i="7" l="1"/>
  <c r="I349" i="7" s="1"/>
  <c r="H405" i="7"/>
  <c r="I405" i="7" s="1"/>
  <c r="H317" i="7"/>
  <c r="I317" i="7" s="1"/>
  <c r="H272" i="7"/>
  <c r="I272" i="7" s="1"/>
  <c r="H425" i="7" l="1"/>
  <c r="H431" i="7"/>
  <c r="I431" i="7" s="1"/>
  <c r="H301" i="7"/>
  <c r="H284" i="7"/>
  <c r="H270" i="7"/>
  <c r="I270" i="7" s="1"/>
  <c r="H42" i="7"/>
  <c r="I42" i="7" s="1"/>
  <c r="H192" i="7"/>
  <c r="I192" i="7" s="1"/>
  <c r="H108" i="7"/>
  <c r="I108" i="7" s="1"/>
  <c r="H100" i="7"/>
  <c r="I100" i="7" s="1"/>
  <c r="I206" i="7"/>
  <c r="H178" i="7"/>
  <c r="I178" i="7" s="1"/>
  <c r="H164" i="7"/>
  <c r="I164" i="7" s="1"/>
  <c r="H477" i="7"/>
  <c r="H282" i="7" l="1"/>
  <c r="I282" i="7" s="1"/>
  <c r="I284" i="7"/>
  <c r="I425" i="7"/>
  <c r="H423" i="7"/>
  <c r="I423" i="7" s="1"/>
  <c r="H299" i="7"/>
  <c r="H297" i="7" s="1"/>
  <c r="H176" i="7"/>
  <c r="I176" i="7" s="1"/>
  <c r="H124" i="7"/>
  <c r="I124" i="7" s="1"/>
  <c r="H40" i="7"/>
  <c r="I40" i="7" s="1"/>
  <c r="H98" i="7"/>
  <c r="I98" i="7" s="1"/>
  <c r="H682" i="7" l="1"/>
  <c r="I682" i="7" s="1"/>
  <c r="H684" i="7"/>
  <c r="I684" i="7" s="1"/>
  <c r="H710" i="7" l="1"/>
  <c r="I710" i="7" s="1"/>
  <c r="H792" i="7"/>
  <c r="I792" i="7" s="1"/>
  <c r="H772" i="7"/>
  <c r="I772" i="7" s="1"/>
  <c r="H692" i="7"/>
  <c r="H750" i="7"/>
  <c r="I750" i="7" s="1"/>
  <c r="H762" i="7"/>
  <c r="I762" i="7" s="1"/>
  <c r="H672" i="7"/>
  <c r="I672" i="7" s="1"/>
  <c r="H720" i="7"/>
  <c r="H662" i="7"/>
  <c r="I662" i="7" s="1"/>
  <c r="H680" i="7"/>
  <c r="I680" i="7" s="1"/>
  <c r="H630" i="7"/>
  <c r="I630" i="7" s="1"/>
  <c r="H608" i="7"/>
  <c r="I608" i="7" s="1"/>
  <c r="H784" i="7"/>
  <c r="I784" i="7" s="1"/>
  <c r="H557" i="7"/>
  <c r="I557" i="7" s="1"/>
  <c r="H475" i="7"/>
  <c r="H268" i="7"/>
  <c r="I268" i="7" s="1"/>
  <c r="H204" i="7"/>
  <c r="I204" i="7" s="1"/>
  <c r="H190" i="7"/>
  <c r="I190" i="7" s="1"/>
  <c r="H174" i="7"/>
  <c r="I174" i="7" s="1"/>
  <c r="H162" i="7"/>
  <c r="I162" i="7" s="1"/>
  <c r="H122" i="7"/>
  <c r="I122" i="7" s="1"/>
  <c r="H96" i="7"/>
  <c r="I96" i="7" s="1"/>
  <c r="H38" i="7"/>
  <c r="I38" i="7" s="1"/>
  <c r="H27" i="7"/>
  <c r="H15" i="7"/>
  <c r="F23" i="7"/>
  <c r="F21" i="7" s="1"/>
  <c r="F11" i="7"/>
  <c r="F9" i="7" s="1"/>
  <c r="H690" i="7" l="1"/>
  <c r="I690" i="7" s="1"/>
  <c r="I692" i="7"/>
  <c r="H13" i="7"/>
  <c r="I13" i="7" s="1"/>
  <c r="I15" i="7"/>
  <c r="H25" i="7"/>
  <c r="I27" i="7"/>
  <c r="H36" i="7"/>
  <c r="I36" i="7" s="1"/>
  <c r="H770" i="7"/>
  <c r="H748" i="7"/>
  <c r="I748" i="7" s="1"/>
  <c r="H172" i="7"/>
  <c r="I172" i="7" s="1"/>
  <c r="H266" i="7"/>
  <c r="I266" i="7" s="1"/>
  <c r="H403" i="7"/>
  <c r="I403" i="7" s="1"/>
  <c r="H606" i="7"/>
  <c r="I606" i="7" s="1"/>
  <c r="H660" i="7"/>
  <c r="I660" i="7" s="1"/>
  <c r="H718" i="7"/>
  <c r="H280" i="7"/>
  <c r="H782" i="7"/>
  <c r="I782" i="7" s="1"/>
  <c r="H202" i="7"/>
  <c r="I202" i="7" s="1"/>
  <c r="H473" i="7"/>
  <c r="H591" i="7"/>
  <c r="I591" i="7" s="1"/>
  <c r="H188" i="7"/>
  <c r="I188" i="7" s="1"/>
  <c r="H421" i="7"/>
  <c r="I421" i="7" s="1"/>
  <c r="H804" i="7"/>
  <c r="I804" i="7" s="1"/>
  <c r="H628" i="7"/>
  <c r="H160" i="7"/>
  <c r="I160" i="7" s="1"/>
  <c r="H555" i="7"/>
  <c r="I555" i="7" s="1"/>
  <c r="H678" i="7"/>
  <c r="I678" i="7" s="1"/>
  <c r="H760" i="7"/>
  <c r="I760" i="7" s="1"/>
  <c r="H670" i="7"/>
  <c r="I670" i="7" s="1"/>
  <c r="H708" i="7"/>
  <c r="I708" i="7" s="1"/>
  <c r="H688" i="7"/>
  <c r="I688" i="7" s="1"/>
  <c r="H11" i="7"/>
  <c r="I11" i="7" s="1"/>
  <c r="G39" i="8"/>
  <c r="G29" i="8"/>
  <c r="G25" i="8"/>
  <c r="D39" i="8"/>
  <c r="H39" i="8" s="1"/>
  <c r="D25" i="8"/>
  <c r="G21" i="8"/>
  <c r="G11" i="8"/>
  <c r="G7" i="8"/>
  <c r="D11" i="8"/>
  <c r="H11" i="8" s="1"/>
  <c r="D7" i="8"/>
  <c r="H11" i="11"/>
  <c r="H10" i="11" s="1"/>
  <c r="H7" i="11"/>
  <c r="L10" i="1"/>
  <c r="K27" i="3"/>
  <c r="K16" i="3"/>
  <c r="K13" i="3"/>
  <c r="K24" i="1"/>
  <c r="H23" i="1"/>
  <c r="J23" i="1"/>
  <c r="K15" i="1"/>
  <c r="K14" i="1"/>
  <c r="K11" i="1"/>
  <c r="K10" i="1" s="1"/>
  <c r="H13" i="1"/>
  <c r="H16" i="1" s="1"/>
  <c r="H25" i="1" s="1"/>
  <c r="J13" i="1"/>
  <c r="J10" i="1"/>
  <c r="G8" i="11"/>
  <c r="D10" i="11"/>
  <c r="F10" i="11"/>
  <c r="D7" i="11"/>
  <c r="D6" i="11" s="1"/>
  <c r="F7" i="11"/>
  <c r="G7" i="11" s="1"/>
  <c r="L13" i="1" l="1"/>
  <c r="H6" i="11"/>
  <c r="D6" i="8"/>
  <c r="H6" i="8" s="1"/>
  <c r="H7" i="8"/>
  <c r="I280" i="7"/>
  <c r="H278" i="7"/>
  <c r="I278" i="7" s="1"/>
  <c r="H768" i="7"/>
  <c r="I768" i="7" s="1"/>
  <c r="I770" i="7"/>
  <c r="D24" i="8"/>
  <c r="H24" i="8" s="1"/>
  <c r="H25" i="8"/>
  <c r="H23" i="7"/>
  <c r="I25" i="7"/>
  <c r="H626" i="7"/>
  <c r="I628" i="7"/>
  <c r="H471" i="7"/>
  <c r="I471" i="7" s="1"/>
  <c r="K30" i="3"/>
  <c r="K31" i="3"/>
  <c r="K21" i="3"/>
  <c r="K22" i="3"/>
  <c r="K18" i="3"/>
  <c r="K19" i="3"/>
  <c r="H746" i="7"/>
  <c r="G6" i="11"/>
  <c r="G24" i="8"/>
  <c r="K13" i="1"/>
  <c r="H706" i="7"/>
  <c r="I706" i="7" s="1"/>
  <c r="H186" i="7"/>
  <c r="I186" i="7" s="1"/>
  <c r="H658" i="7"/>
  <c r="I658" i="7" s="1"/>
  <c r="H158" i="7"/>
  <c r="I158" i="7" s="1"/>
  <c r="H758" i="7"/>
  <c r="I758" i="7" s="1"/>
  <c r="H802" i="7"/>
  <c r="I802" i="7" s="1"/>
  <c r="H589" i="7"/>
  <c r="I589" i="7" s="1"/>
  <c r="H200" i="7"/>
  <c r="I200" i="7" s="1"/>
  <c r="H668" i="7"/>
  <c r="I668" i="7" s="1"/>
  <c r="H730" i="7"/>
  <c r="I730" i="7" s="1"/>
  <c r="H780" i="7"/>
  <c r="I780" i="7" s="1"/>
  <c r="H716" i="7"/>
  <c r="H604" i="7"/>
  <c r="I604" i="7" s="1"/>
  <c r="H9" i="7"/>
  <c r="I9" i="7" s="1"/>
  <c r="G6" i="8"/>
  <c r="H92" i="3"/>
  <c r="L92" i="3" s="1"/>
  <c r="K24" i="3"/>
  <c r="K12" i="3"/>
  <c r="J16" i="1"/>
  <c r="J25" i="1" s="1"/>
  <c r="F6" i="11"/>
  <c r="H744" i="7" l="1"/>
  <c r="I744" i="7" s="1"/>
  <c r="I746" i="7"/>
  <c r="H21" i="7"/>
  <c r="I21" i="7" s="1"/>
  <c r="I23" i="7"/>
  <c r="I626" i="7"/>
  <c r="H602" i="7"/>
  <c r="I602" i="7" s="1"/>
  <c r="K25" i="1"/>
  <c r="H728" i="7"/>
  <c r="I728" i="7" s="1"/>
  <c r="H778" i="7"/>
  <c r="I778" i="7" s="1"/>
  <c r="H756" i="7"/>
  <c r="I756" i="7" s="1"/>
  <c r="H704" i="7"/>
  <c r="I704" i="7" s="1"/>
  <c r="H714" i="7"/>
  <c r="H800" i="7"/>
  <c r="I800" i="7" s="1"/>
  <c r="H587" i="7"/>
  <c r="I587" i="7" s="1"/>
  <c r="K40" i="3"/>
  <c r="K92" i="3"/>
  <c r="H11" i="3"/>
  <c r="L11" i="3" s="1"/>
  <c r="H39" i="3" l="1"/>
  <c r="L39" i="3" s="1"/>
  <c r="K10" i="3"/>
  <c r="K11" i="3"/>
  <c r="H10" i="3"/>
  <c r="L10" i="3" s="1"/>
  <c r="K39" i="3"/>
  <c r="H726" i="7"/>
  <c r="I726" i="7" s="1"/>
  <c r="H724" i="7" l="1"/>
  <c r="I724" i="7" l="1"/>
  <c r="F34" i="7"/>
  <c r="F8" i="7" l="1"/>
  <c r="H220" i="7"/>
  <c r="I220" i="7" s="1"/>
  <c r="H218" i="7" l="1"/>
  <c r="I218" i="7" s="1"/>
  <c r="H216" i="7"/>
  <c r="I216" i="7" l="1"/>
  <c r="H214" i="7"/>
  <c r="I214" i="7" l="1"/>
  <c r="H34" i="7"/>
  <c r="I34" i="7" l="1"/>
  <c r="H8" i="7"/>
  <c r="I8" i="7" s="1"/>
</calcChain>
</file>

<file path=xl/sharedStrings.xml><?xml version="1.0" encoding="utf-8"?>
<sst xmlns="http://schemas.openxmlformats.org/spreadsheetml/2006/main" count="786" uniqueCount="260">
  <si>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</si>
  <si>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</si>
  <si>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</si>
  <si>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</si>
  <si>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</si>
  <si>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</si>
  <si>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</si>
  <si>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</si>
  <si>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</si>
  <si>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</si>
  <si>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</si>
  <si>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</si>
  <si>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</si>
  <si>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</si>
  <si>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</si>
  <si>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</si>
  <si>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</si>
  <si>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</si>
  <si>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</si>
  <si>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</si>
  <si>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</si>
  <si>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</si>
  <si>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</si>
  <si>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</si>
  <si>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</si>
  <si>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</si>
  <si>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</si>
  <si>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</si>
  <si>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</si>
  <si>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</si>
  <si>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</si>
  <si>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</si>
  <si>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</si>
  <si>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</si>
  <si>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</si>
  <si>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</si>
  <si>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</si>
  <si>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</si>
  <si>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</si>
  <si>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</si>
  <si>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</si>
  <si>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</si>
  <si>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</si>
  <si>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</si>
  <si>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</si>
  <si>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</si>
  <si>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</si>
  <si>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</si>
  <si>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</si>
  <si>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</si>
  <si>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</si>
  <si>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</si>
  <si>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</si>
  <si>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</si>
  <si>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</si>
  <si>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</si>
  <si>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</si>
  <si>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</si>
  <si>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</si>
  <si>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</si>
  <si>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</si>
  <si>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</si>
  <si>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</si>
  <si>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</si>
  <si>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</si>
  <si>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</si>
  <si>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</si>
  <si>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</si>
  <si>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09 obrazovanje</t>
  </si>
  <si>
    <t>0912 osnovno obrazovanje</t>
  </si>
  <si>
    <t>10 socijalna zaštita</t>
  </si>
  <si>
    <t>107 socijalna pomoć stanovništvu koje nije obuhvaćeno redovnim socijalnim programima</t>
  </si>
  <si>
    <t>Pomoći proračunskim korisnicima iz proračuna-nenadležni</t>
  </si>
  <si>
    <t>Tekuće pomoći prorač.korisnicima iz proračuna-nenadležni</t>
  </si>
  <si>
    <t>Kapitalnee pomoći prorač.korisnicima iz proračuna-nenadležni</t>
  </si>
  <si>
    <t>Pomoći temeljem prijenosa EU</t>
  </si>
  <si>
    <t>Prihodi od imovine</t>
  </si>
  <si>
    <t>Prihodi od financijske imovine</t>
  </si>
  <si>
    <t>Kamate na oročena sredsrva i depoz.po viđenju</t>
  </si>
  <si>
    <t>Prihodi od upravnih i administr.pristojbi i po posebnim prpisima i naknada</t>
  </si>
  <si>
    <t>Prihodi po posebnim propisima</t>
  </si>
  <si>
    <t>Ostali nespomenuti prihodi</t>
  </si>
  <si>
    <t>Prihodi od pruženih usluga</t>
  </si>
  <si>
    <t>Donacije od pravnih i fizičkih osoba izvan općeg proračuna i povrat donacija po protest.jamstvima</t>
  </si>
  <si>
    <t>Tekuće donacije</t>
  </si>
  <si>
    <t>Kapitalne donacije</t>
  </si>
  <si>
    <t>Prihodi iz nadležnog proračuna i od HZZO-a na temelju ugovornih obveza</t>
  </si>
  <si>
    <t>Prihodi iz  nadležnog proračuna za financiranje rashoda poslovanja</t>
  </si>
  <si>
    <t>Prihodi iz nadležnog proračuna za financiranje rashoda za nabavu nefinancijske imovine</t>
  </si>
  <si>
    <t xml:space="preserve">Prihodi iz nadležnog proračuna za financiranje redovne djelatnosti proračunskih korisnika </t>
  </si>
  <si>
    <t>7=5/3*100</t>
  </si>
  <si>
    <t>Plaće u naravi</t>
  </si>
  <si>
    <t>Ostali rashodi za zaposlene</t>
  </si>
  <si>
    <t>Doprinosi za obvezno zdravstveno osiguranje</t>
  </si>
  <si>
    <t xml:space="preserve">Doprinosi na plaće </t>
  </si>
  <si>
    <t>Materijal i dijelovi za tekuće i investicijsko održavanje</t>
  </si>
  <si>
    <t>Sitni inventar i auto gume</t>
  </si>
  <si>
    <t>Vojna sredstva za jednokratnu upotrebu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</si>
  <si>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</si>
  <si>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</si>
  <si>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</si>
  <si>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</si>
  <si>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</si>
  <si>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</si>
  <si>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</si>
  <si>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</si>
  <si>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</si>
  <si>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</si>
  <si>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</si>
  <si>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</si>
  <si>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</si>
  <si>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</si>
  <si>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</si>
  <si>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3296</t>
  </si>
  <si>
    <t>Troškovi sudskih postupaka</t>
  </si>
  <si>
    <t xml:space="preserve">Ostali nespomenuti rashodi poslovanja </t>
  </si>
  <si>
    <t>Uredski materijal i ostali materijalni rashodi</t>
  </si>
  <si>
    <t>Materijal i sirovine</t>
  </si>
  <si>
    <t>Energija</t>
  </si>
  <si>
    <t>Naknade za prijevoz, za rad na terenu i odvojeni život</t>
  </si>
  <si>
    <t>Stručno usavršavanje zaposlenika</t>
  </si>
  <si>
    <t xml:space="preserve">Rashodi za usluge </t>
  </si>
  <si>
    <t>Financijski rashodi</t>
  </si>
  <si>
    <t>Bankarske usluge i usluge platnog prometa</t>
  </si>
  <si>
    <t xml:space="preserve">Ostali financijski rashodi </t>
  </si>
  <si>
    <t>Naknade građanima i kućanstvima u naravi</t>
  </si>
  <si>
    <t>Naknade građanima i kućanstvima na temelju osiguranja i druge naknade</t>
  </si>
  <si>
    <t xml:space="preserve">Ostale naknade građanima i kućanstvima iz proračuna </t>
  </si>
  <si>
    <t>Uredska oprema i namještaj</t>
  </si>
  <si>
    <t>Oprema za održavanje i zaštitu</t>
  </si>
  <si>
    <t>Sportska i glazbena oprema</t>
  </si>
  <si>
    <t xml:space="preserve">Knjige </t>
  </si>
  <si>
    <t xml:space="preserve">Ulaganja u računalne programe </t>
  </si>
  <si>
    <t xml:space="preserve">Rashodi za nabavu proizvedene dugotrajne imovine </t>
  </si>
  <si>
    <t xml:space="preserve">Postrojenja i oprema </t>
  </si>
  <si>
    <t xml:space="preserve">Knjige, umjetnička djela i ostale izložbene vrijednosti </t>
  </si>
  <si>
    <t>Nematerijalna proizvedena imovina</t>
  </si>
  <si>
    <t>Doprinosi za obvezno osiguranje u slučaju nezaposlenosti</t>
  </si>
  <si>
    <t xml:space="preserve">Zatezne kamate </t>
  </si>
  <si>
    <t>5 Pomoći</t>
  </si>
  <si>
    <t>6 Donacije</t>
  </si>
  <si>
    <t>61 Donacije</t>
  </si>
  <si>
    <t>PROGRAM 1026</t>
  </si>
  <si>
    <t>PROGRAM:OPĆE JAVNE POTREBE U ŠKOLSTVU</t>
  </si>
  <si>
    <t>Aktivnost A102607</t>
  </si>
  <si>
    <t>Aktivnost: NATJECANJA UČENIKA</t>
  </si>
  <si>
    <t>Izvor financiranja 112</t>
  </si>
  <si>
    <t>Posebni programi-zajednički dio-iz Grada</t>
  </si>
  <si>
    <t>PROGRAM 1032</t>
  </si>
  <si>
    <t>PROGRAM: SOCIJALNA SKRB</t>
  </si>
  <si>
    <t>Aktivnost A103212</t>
  </si>
  <si>
    <t>Aktivnost: NAKNADA RAZLIKE U CIJENI TOPLOG OBROKA</t>
  </si>
  <si>
    <t>PROGRAM 1036</t>
  </si>
  <si>
    <t>PROGRAM: DJELATNOST USTANOVA U OSNOVNOM ŠKOLSTVU</t>
  </si>
  <si>
    <t>Aktivnost A103606</t>
  </si>
  <si>
    <t>Aktivnost: DECENTRALIZIRANE FUNKCIJE</t>
  </si>
  <si>
    <t>Izvor financiranja 111</t>
  </si>
  <si>
    <t>Redovna djelatnost kod korisnika</t>
  </si>
  <si>
    <t>Izvor financiranja 511</t>
  </si>
  <si>
    <t>OŠ-Cop, Ministarstvo</t>
  </si>
  <si>
    <t>Izvor financiranja 531</t>
  </si>
  <si>
    <t>Proračun - drugi nivoi</t>
  </si>
  <si>
    <t>Aktivnost A103607</t>
  </si>
  <si>
    <t>Aktivnost: NASTAVA TJELESNE I ZDRAVSTVENE KULTURE</t>
  </si>
  <si>
    <t>Aktivnost A103608</t>
  </si>
  <si>
    <t>Aktivnost: PRODUŽENI BORAVAK DJECE U ŠKOLI</t>
  </si>
  <si>
    <t>Aktivnost A103609</t>
  </si>
  <si>
    <t>Aktivnost: ŠKOLSKI PSIHOLOG</t>
  </si>
  <si>
    <t>Aktivnost A103610</t>
  </si>
  <si>
    <t>Aktivnost: ŠKOLSKI LOGOPED</t>
  </si>
  <si>
    <t>Aktivnost A103611</t>
  </si>
  <si>
    <t>Aktivnost: MATERIJALNI RASHODI PO OSNOVI DODATNIH STANDARDA</t>
  </si>
  <si>
    <t>Aktivnost A103612</t>
  </si>
  <si>
    <t>Aktivnost: ŠKOLSKI ODBOR</t>
  </si>
  <si>
    <t>Aktivnost A103613</t>
  </si>
  <si>
    <t>Aktivnost: PROGRAMI I AKTIVNOSTI ŠKOLE</t>
  </si>
  <si>
    <t>Izvor financiranja 311</t>
  </si>
  <si>
    <t>Vlastiti prihodi - uplate roditelja i osoblja</t>
  </si>
  <si>
    <t>Izvor financiranja 611</t>
  </si>
  <si>
    <t>Donacije</t>
  </si>
  <si>
    <t>Izvor financiranja 821</t>
  </si>
  <si>
    <t>Preneseni viškovi iz ranijih godina</t>
  </si>
  <si>
    <t>Aktivnost A103614</t>
  </si>
  <si>
    <t>Aktivnost: GLAZBENO OBRAZOVANJE</t>
  </si>
  <si>
    <t>Aktivnost: A 103615</t>
  </si>
  <si>
    <t>Aktivnost: ZAVIČAJNA NASTAVA</t>
  </si>
  <si>
    <t>Kapitalni projekt K103602</t>
  </si>
  <si>
    <t>Kapitalni projekt: OPREMANJE PROSTORA</t>
  </si>
  <si>
    <t>Rashodi za nabavu proizvedene dugotrajne imovine</t>
  </si>
  <si>
    <t>Tekući projekt: T103606</t>
  </si>
  <si>
    <t>Tekućii projekt:POMOĆNICI-INKLUZIVNE ŠKOLE 5+</t>
  </si>
  <si>
    <t>Tekući projekt: T103607</t>
  </si>
  <si>
    <t>Tekućii projekt:ŠKOLSKA SHEMA</t>
  </si>
  <si>
    <t>Tekući projekt: T103608</t>
  </si>
  <si>
    <t>Tekući projekt:HRVATSKA ZA DJECU-PREHRANA UČENIKA</t>
  </si>
  <si>
    <t>Aktivnost: A 103617: T103608</t>
  </si>
  <si>
    <t>Aktivnost: GRAĐANSKI ODGOJ</t>
  </si>
  <si>
    <t>Kapitalni projekt: K103606</t>
  </si>
  <si>
    <t>Kapitalni projekt: NABAVA ŠKOLSKIH UDŽBENIKA</t>
  </si>
  <si>
    <t>Aktivnost: A103631</t>
  </si>
  <si>
    <t>Aktivnost: NABAVA RADNIH BILJEŽNICA</t>
  </si>
  <si>
    <t>Naknade građanima i kućanstvima tem.osig.i druge nakn.</t>
  </si>
  <si>
    <t>Izvor financiranja 541</t>
  </si>
  <si>
    <t>Pomoći tijela i fondova EU</t>
  </si>
  <si>
    <t>Tekući projekt: UNUTARNJE UREĐENJE ZGRADE</t>
  </si>
  <si>
    <t>OŠ-SE  VLADIMIRA NAZORA ROVINJ-ROVIGNO</t>
  </si>
  <si>
    <t>5=4/2*100</t>
  </si>
  <si>
    <t>Tekući projekt: T103625</t>
  </si>
  <si>
    <t>Ostali nespomenuti rashodi poslovanja</t>
  </si>
  <si>
    <t>Rashodi za materijal i energiju</t>
  </si>
  <si>
    <t>Plaće</t>
  </si>
  <si>
    <t>Doprinosi na plaće</t>
  </si>
  <si>
    <t>Ostale naknade građanima i kućanstvima iz proračuna</t>
  </si>
  <si>
    <t xml:space="preserve">Naknade građanima i kućanstvima u naravi </t>
  </si>
  <si>
    <t>Knjige</t>
  </si>
  <si>
    <t>Knjige, umj.djela i ostale izl.vrijednosti</t>
  </si>
  <si>
    <t>Uredski materijal i ostali mat.rashodi</t>
  </si>
  <si>
    <t>Postrojenja i oprema</t>
  </si>
  <si>
    <t>Ulaganja u računalne programe</t>
  </si>
  <si>
    <t>Materijali dijelovi za tekuće i investicijsko održavanje</t>
  </si>
  <si>
    <t>Rashodi za usluge</t>
  </si>
  <si>
    <t>Naknade za rad predst. I izvršnih tijela, povjerenstava i sl.</t>
  </si>
  <si>
    <t>Materijal za tekuće i inv.održavanje</t>
  </si>
  <si>
    <t>Zakupine i najamnine</t>
  </si>
  <si>
    <t>Ostali financijski rashodi</t>
  </si>
  <si>
    <t>51 OŠ-COP</t>
  </si>
  <si>
    <t>53 Proračun drugi nivoi</t>
  </si>
  <si>
    <t>54 Pomoći tijela i fondova EU</t>
  </si>
  <si>
    <t>8 Preneseni viškovi iz ranijih godina</t>
  </si>
  <si>
    <t xml:space="preserve">   821 Preneseni viškovi iz ranijih godina</t>
  </si>
  <si>
    <t>6=5/3*100</t>
  </si>
  <si>
    <t>IZVORNI PLAN ILI REBALANS 2024.*</t>
  </si>
  <si>
    <t>TEKUĆI PLAN 2024.*</t>
  </si>
  <si>
    <t>Ostale naknade troškova zaposlenima</t>
  </si>
  <si>
    <t>Tekući projekt: T103628</t>
  </si>
  <si>
    <t>Tekući projekt:POMOĆNICI U NASTAVI ŠK.GODINA 2023./2024.</t>
  </si>
  <si>
    <t>Aktivnost: A103638</t>
  </si>
  <si>
    <t>Aktivnost: PREHRANA ZA UČENIKE U OŠ</t>
  </si>
  <si>
    <t xml:space="preserve">OSTVARENJE/IZVRŠENJE 
1.-12.2023. </t>
  </si>
  <si>
    <t xml:space="preserve">OSTVARENJE/IZVRŠENJE 
1.-12.2024. </t>
  </si>
  <si>
    <t>Uređaji, strojevi i oprema za ostale namjene</t>
  </si>
  <si>
    <t>Ostali rashodi</t>
  </si>
  <si>
    <t>Tekuće donacije u naravi</t>
  </si>
  <si>
    <t xml:space="preserve">IZVRŠENJE 
1.-12.2024. </t>
  </si>
  <si>
    <t>Napomena:  Iznosi u stupcu "OSTVARENJE/IZVRŠENJE 1.-12. 2023." preračunavaju se iz kuna u eure prema fiksnom tečaju konverzije (1 EUR=7,53450 kuna) i po pravilima za preračunavanje i zaokruživanje.</t>
  </si>
  <si>
    <t>4 Prihodi za posebne namjene</t>
  </si>
  <si>
    <t>41 Prihodi za posebne namjene</t>
  </si>
  <si>
    <t>Instrumenti, uređaji i strojevi</t>
  </si>
  <si>
    <t>Izvor financiranja 411</t>
  </si>
  <si>
    <t>Prihodi za posebne namjene</t>
  </si>
  <si>
    <t>Primici od  donosa iz ranijih godina</t>
  </si>
  <si>
    <t>Sitan inventar i auto gume</t>
  </si>
  <si>
    <t>Uređaji,strojevi i oprema za ostale namjene</t>
  </si>
  <si>
    <t>IZVORNI PLAN ILI REBALANS 2025.*</t>
  </si>
  <si>
    <t>TEKUĆI PLAN 2025.*</t>
  </si>
  <si>
    <t xml:space="preserve">IZVRŠENJE 
1.-12.2025. </t>
  </si>
  <si>
    <t xml:space="preserve">OSTVARENJE/IZVRŠENJE 
1.-12.2025. </t>
  </si>
  <si>
    <t xml:space="preserve"> IZVRŠENJE 
1.-12.2025. </t>
  </si>
  <si>
    <t>Komunikacijska oprema</t>
  </si>
  <si>
    <t xml:space="preserve">IZVJEŠTAJ O IZVRŠENJU FINANCIJSKOG PLANA OŠ V.NAZORA-SE"V.NAZOR" ROVINJ-ROVIGNO ZA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</si>
</sst>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9"/>
      <color theme="1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/>
      <bottom style="thin">
        <color rgb="FFC0C0C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20" fillId="0" borderId="0"/>
    <xf numFmtId="0" fontId="3" fillId="0" borderId="0"/>
  </cellStyleXfs>
  <cellXfs count="299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9" fillId="2" borderId="6" xfId="0" applyFont="1" applyFill="1" applyBorder="1" applyAlignment="1">
      <alignment vertical="center"/>
    </xf>
    <xf numFmtId="0" fontId="21" fillId="2" borderId="7" xfId="0" applyNumberFormat="1" applyFont="1" applyFill="1" applyBorder="1" applyAlignment="1" applyProtection="1">
      <alignment vertical="center" wrapText="1"/>
    </xf>
    <xf numFmtId="0" fontId="9" fillId="2" borderId="3" xfId="0" applyFont="1" applyFill="1" applyBorder="1" applyAlignment="1">
      <alignment vertical="center"/>
    </xf>
    <xf numFmtId="0" fontId="21" fillId="2" borderId="3" xfId="0" applyNumberFormat="1" applyFont="1" applyFill="1" applyBorder="1" applyAlignment="1" applyProtection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 applyProtection="1">
      <alignment horizontal="right" wrapText="1"/>
    </xf>
    <xf numFmtId="0" fontId="9" fillId="2" borderId="1" xfId="0" quotePrefix="1" applyFont="1" applyFill="1" applyBorder="1" applyAlignment="1">
      <alignment horizontal="left" vertical="center"/>
    </xf>
    <xf numFmtId="49" fontId="22" fillId="0" borderId="10" xfId="0" applyNumberFormat="1" applyFont="1" applyFill="1" applyBorder="1" applyAlignment="1" applyProtection="1">
      <alignment horizontal="left" vertical="center" wrapText="1"/>
    </xf>
    <xf numFmtId="49" fontId="22" fillId="0" borderId="3" xfId="0" applyNumberFormat="1" applyFont="1" applyFill="1" applyBorder="1" applyAlignment="1" applyProtection="1">
      <alignment horizontal="left" vertical="center" wrapText="1" shrinkToFit="1"/>
    </xf>
    <xf numFmtId="49" fontId="22" fillId="0" borderId="3" xfId="0" applyNumberFormat="1" applyFont="1" applyFill="1" applyBorder="1" applyAlignment="1" applyProtection="1">
      <alignment horizontal="left" vertical="center" wrapText="1"/>
    </xf>
    <xf numFmtId="49" fontId="22" fillId="0" borderId="1" xfId="0" applyNumberFormat="1" applyFont="1" applyFill="1" applyBorder="1" applyAlignment="1" applyProtection="1">
      <alignment horizontal="left" vertical="center" wrapText="1"/>
    </xf>
    <xf numFmtId="49" fontId="22" fillId="0" borderId="11" xfId="0" applyNumberFormat="1" applyFont="1" applyFill="1" applyBorder="1" applyAlignment="1" applyProtection="1">
      <alignment horizontal="left" vertical="center" wrapText="1" shrinkToFit="1"/>
    </xf>
    <xf numFmtId="4" fontId="6" fillId="2" borderId="3" xfId="0" applyNumberFormat="1" applyFont="1" applyFill="1" applyBorder="1" applyAlignment="1">
      <alignment horizontal="right"/>
    </xf>
    <xf numFmtId="2" fontId="0" fillId="0" borderId="3" xfId="0" applyNumberFormat="1" applyBorder="1"/>
    <xf numFmtId="0" fontId="9" fillId="2" borderId="6" xfId="0" applyNumberFormat="1" applyFont="1" applyFill="1" applyBorder="1" applyAlignment="1" applyProtection="1">
      <alignment horizontal="left" vertical="center" wrapText="1"/>
    </xf>
    <xf numFmtId="0" fontId="9" fillId="2" borderId="6" xfId="0" quotePrefix="1" applyFont="1" applyFill="1" applyBorder="1" applyAlignment="1">
      <alignment horizontal="left" vertical="center"/>
    </xf>
    <xf numFmtId="0" fontId="23" fillId="0" borderId="3" xfId="0" applyFont="1" applyBorder="1"/>
    <xf numFmtId="49" fontId="23" fillId="0" borderId="3" xfId="0" applyNumberFormat="1" applyFont="1" applyFill="1" applyBorder="1" applyAlignment="1" applyProtection="1">
      <alignment horizontal="left" vertical="top" wrapText="1"/>
    </xf>
    <xf numFmtId="49" fontId="23" fillId="0" borderId="3" xfId="0" applyNumberFormat="1" applyFont="1" applyFill="1" applyBorder="1" applyAlignment="1" applyProtection="1">
      <alignment horizontal="left" vertical="center" wrapText="1"/>
    </xf>
    <xf numFmtId="49" fontId="23" fillId="0" borderId="3" xfId="0" applyNumberFormat="1" applyFont="1" applyFill="1" applyBorder="1" applyAlignment="1" applyProtection="1">
      <alignment horizontal="left" vertical="center" wrapText="1" shrinkToFit="1"/>
    </xf>
    <xf numFmtId="4" fontId="23" fillId="0" borderId="3" xfId="0" applyNumberFormat="1" applyFont="1" applyBorder="1"/>
    <xf numFmtId="4" fontId="3" fillId="2" borderId="3" xfId="0" applyNumberFormat="1" applyFont="1" applyFill="1" applyBorder="1" applyAlignment="1" applyProtection="1">
      <alignment horizontal="right" wrapText="1"/>
    </xf>
    <xf numFmtId="4" fontId="3" fillId="2" borderId="6" xfId="0" applyNumberFormat="1" applyFont="1" applyFill="1" applyBorder="1" applyAlignment="1" applyProtection="1">
      <alignment horizontal="right" wrapText="1"/>
    </xf>
    <xf numFmtId="0" fontId="24" fillId="0" borderId="3" xfId="0" applyFont="1" applyBorder="1"/>
    <xf numFmtId="4" fontId="24" fillId="0" borderId="3" xfId="0" applyNumberFormat="1" applyFont="1" applyBorder="1"/>
    <xf numFmtId="0" fontId="25" fillId="2" borderId="3" xfId="0" applyNumberFormat="1" applyFont="1" applyFill="1" applyBorder="1" applyAlignment="1" applyProtection="1">
      <alignment horizontal="left" vertical="center" wrapText="1"/>
    </xf>
    <xf numFmtId="4" fontId="17" fillId="2" borderId="3" xfId="0" applyNumberFormat="1" applyFont="1" applyFill="1" applyBorder="1" applyAlignment="1">
      <alignment horizontal="right"/>
    </xf>
    <xf numFmtId="4" fontId="26" fillId="0" borderId="3" xfId="0" applyNumberFormat="1" applyFont="1" applyBorder="1"/>
    <xf numFmtId="49" fontId="24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0" xfId="0" applyFont="1" applyFill="1" applyBorder="1" applyAlignment="1">
      <alignment horizontal="left" vertical="center" inden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 inden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28" fillId="0" borderId="13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23" fillId="0" borderId="3" xfId="0" applyNumberFormat="1" applyFont="1" applyBorder="1" applyAlignment="1">
      <alignment horizontal="right"/>
    </xf>
    <xf numFmtId="4" fontId="23" fillId="0" borderId="6" xfId="0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4" fontId="14" fillId="0" borderId="3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6" fillId="3" borderId="3" xfId="0" applyNumberFormat="1" applyFont="1" applyFill="1" applyBorder="1" applyAlignment="1" applyProtection="1">
      <alignment horizontal="right" vertical="center" wrapText="1"/>
    </xf>
    <xf numFmtId="0" fontId="14" fillId="3" borderId="3" xfId="0" applyNumberFormat="1" applyFont="1" applyFill="1" applyBorder="1" applyAlignment="1" applyProtection="1">
      <alignment horizontal="right" vertical="center" wrapText="1"/>
    </xf>
    <xf numFmtId="2" fontId="14" fillId="0" borderId="3" xfId="0" applyNumberFormat="1" applyFont="1" applyFill="1" applyBorder="1" applyAlignment="1" applyProtection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/>
    </xf>
    <xf numFmtId="2" fontId="0" fillId="0" borderId="6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0" fontId="0" fillId="0" borderId="0" xfId="0" applyAlignment="1">
      <alignment horizontal="right"/>
    </xf>
    <xf numFmtId="4" fontId="23" fillId="0" borderId="7" xfId="0" applyNumberFormat="1" applyFont="1" applyBorder="1" applyAlignment="1">
      <alignment horizontal="right"/>
    </xf>
    <xf numFmtId="2" fontId="0" fillId="0" borderId="7" xfId="0" applyNumberFormat="1" applyBorder="1" applyAlignment="1">
      <alignment horizontal="right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2" fontId="0" fillId="0" borderId="3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4" fontId="23" fillId="0" borderId="6" xfId="0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2" fontId="0" fillId="0" borderId="3" xfId="0" applyNumberFormat="1" applyBorder="1" applyAlignment="1">
      <alignment horizontal="right"/>
    </xf>
    <xf numFmtId="4" fontId="23" fillId="0" borderId="3" xfId="0" applyNumberFormat="1" applyFont="1" applyBorder="1" applyAlignment="1">
      <alignment horizontal="right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>
      <alignment horizontal="right"/>
    </xf>
    <xf numFmtId="4" fontId="23" fillId="0" borderId="3" xfId="0" applyNumberFormat="1" applyFont="1" applyFill="1" applyBorder="1"/>
    <xf numFmtId="4" fontId="3" fillId="0" borderId="3" xfId="0" applyNumberFormat="1" applyFont="1" applyFill="1" applyBorder="1" applyAlignment="1" applyProtection="1">
      <alignment horizontal="right" wrapText="1"/>
    </xf>
    <xf numFmtId="0" fontId="23" fillId="0" borderId="3" xfId="0" applyFont="1" applyFill="1" applyBorder="1"/>
    <xf numFmtId="0" fontId="3" fillId="2" borderId="3" xfId="0" applyNumberFormat="1" applyFont="1" applyFill="1" applyBorder="1" applyAlignment="1" applyProtection="1">
      <alignment horizontal="center" vertical="center" wrapText="1"/>
    </xf>
    <xf numFmtId="4" fontId="23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4" fontId="23" fillId="0" borderId="6" xfId="0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4" fontId="23" fillId="0" borderId="3" xfId="0" applyNumberFormat="1" applyFont="1" applyBorder="1" applyAlignment="1">
      <alignment horizontal="right"/>
    </xf>
    <xf numFmtId="4" fontId="0" fillId="0" borderId="6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4" fontId="0" fillId="0" borderId="3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4" fontId="23" fillId="0" borderId="0" xfId="0" applyNumberFormat="1" applyFont="1" applyAlignment="1">
      <alignment vertical="center"/>
    </xf>
    <xf numFmtId="0" fontId="0" fillId="0" borderId="0" xfId="0" applyFill="1"/>
    <xf numFmtId="0" fontId="0" fillId="0" borderId="0" xfId="0"/>
    <xf numFmtId="4" fontId="9" fillId="0" borderId="3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7" fillId="0" borderId="5" xfId="0" applyNumberFormat="1" applyFont="1" applyFill="1" applyBorder="1" applyAlignment="1" applyProtection="1">
      <alignment horizontal="left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2" fontId="0" fillId="0" borderId="6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23" fillId="0" borderId="6" xfId="0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27" fillId="2" borderId="8" xfId="0" applyNumberFormat="1" applyFont="1" applyFill="1" applyBorder="1" applyAlignment="1" applyProtection="1">
      <alignment horizontal="center" vertical="center" wrapText="1"/>
    </xf>
    <xf numFmtId="0" fontId="27" fillId="2" borderId="12" xfId="0" applyNumberFormat="1" applyFont="1" applyFill="1" applyBorder="1" applyAlignment="1" applyProtection="1">
      <alignment horizontal="center" vertical="center" wrapText="1"/>
    </xf>
    <xf numFmtId="0" fontId="27" fillId="2" borderId="13" xfId="0" applyNumberFormat="1" applyFont="1" applyFill="1" applyBorder="1" applyAlignment="1" applyProtection="1">
      <alignment horizontal="center" vertical="center" wrapText="1"/>
    </xf>
    <xf numFmtId="0" fontId="27" fillId="2" borderId="9" xfId="0" applyNumberFormat="1" applyFont="1" applyFill="1" applyBorder="1" applyAlignment="1" applyProtection="1">
      <alignment horizontal="center" vertical="center" wrapText="1"/>
    </xf>
    <xf numFmtId="0" fontId="27" fillId="2" borderId="5" xfId="0" applyNumberFormat="1" applyFont="1" applyFill="1" applyBorder="1" applyAlignment="1" applyProtection="1">
      <alignment horizontal="center" vertical="center" wrapText="1"/>
    </xf>
    <xf numFmtId="0" fontId="27" fillId="2" borderId="14" xfId="0" applyNumberFormat="1" applyFont="1" applyFill="1" applyBorder="1" applyAlignment="1" applyProtection="1">
      <alignment horizontal="center" vertical="center" wrapText="1"/>
    </xf>
    <xf numFmtId="0" fontId="27" fillId="2" borderId="1" xfId="0" applyNumberFormat="1" applyFont="1" applyFill="1" applyBorder="1" applyAlignment="1" applyProtection="1">
      <alignment horizontal="center" vertical="center" wrapText="1"/>
    </xf>
    <xf numFmtId="0" fontId="27" fillId="2" borderId="2" xfId="0" applyNumberFormat="1" applyFont="1" applyFill="1" applyBorder="1" applyAlignment="1" applyProtection="1">
      <alignment horizontal="center" vertical="center" wrapText="1"/>
    </xf>
    <xf numFmtId="0" fontId="27" fillId="2" borderId="4" xfId="0" applyNumberFormat="1" applyFont="1" applyFill="1" applyBorder="1" applyAlignment="1" applyProtection="1">
      <alignment horizontal="center" vertical="center" wrapText="1"/>
    </xf>
    <xf numFmtId="4" fontId="23" fillId="0" borderId="6" xfId="0" applyNumberFormat="1" applyFont="1" applyBorder="1" applyAlignment="1">
      <alignment horizontal="center"/>
    </xf>
    <xf numFmtId="4" fontId="23" fillId="0" borderId="7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49" fontId="23" fillId="0" borderId="8" xfId="0" applyNumberFormat="1" applyFont="1" applyFill="1" applyBorder="1" applyAlignment="1">
      <alignment horizontal="center" vertical="center" wrapText="1"/>
    </xf>
    <xf numFmtId="49" fontId="23" fillId="0" borderId="9" xfId="0" applyNumberFormat="1" applyFont="1" applyFill="1" applyBorder="1" applyAlignment="1">
      <alignment horizontal="center" vertical="center" wrapText="1"/>
    </xf>
    <xf numFmtId="49" fontId="23" fillId="0" borderId="8" xfId="0" applyNumberFormat="1" applyFont="1" applyFill="1" applyBorder="1" applyAlignment="1">
      <alignment horizontal="left" vertical="center" wrapText="1"/>
    </xf>
    <xf numFmtId="49" fontId="23" fillId="0" borderId="9" xfId="0" applyNumberFormat="1" applyFont="1" applyFill="1" applyBorder="1" applyAlignment="1">
      <alignment horizontal="left" vertical="center" wrapText="1"/>
    </xf>
    <xf numFmtId="2" fontId="0" fillId="6" borderId="6" xfId="0" applyNumberFormat="1" applyFill="1" applyBorder="1" applyAlignment="1">
      <alignment horizontal="right"/>
    </xf>
    <xf numFmtId="2" fontId="0" fillId="6" borderId="7" xfId="0" applyNumberFormat="1" applyFill="1" applyBorder="1" applyAlignment="1">
      <alignment horizontal="right"/>
    </xf>
    <xf numFmtId="2" fontId="0" fillId="0" borderId="6" xfId="0" applyNumberFormat="1" applyFill="1" applyBorder="1" applyAlignment="1">
      <alignment horizontal="right"/>
    </xf>
    <xf numFmtId="2" fontId="0" fillId="0" borderId="7" xfId="0" applyNumberFormat="1" applyFill="1" applyBorder="1" applyAlignment="1">
      <alignment horizontal="right"/>
    </xf>
    <xf numFmtId="4" fontId="23" fillId="6" borderId="6" xfId="0" applyNumberFormat="1" applyFont="1" applyFill="1" applyBorder="1" applyAlignment="1">
      <alignment horizontal="right"/>
    </xf>
    <xf numFmtId="4" fontId="23" fillId="6" borderId="7" xfId="0" applyNumberFormat="1" applyFont="1" applyFill="1" applyBorder="1" applyAlignment="1">
      <alignment horizontal="right"/>
    </xf>
    <xf numFmtId="4" fontId="0" fillId="6" borderId="6" xfId="0" applyNumberFormat="1" applyFill="1" applyBorder="1" applyAlignment="1">
      <alignment horizontal="right"/>
    </xf>
    <xf numFmtId="4" fontId="0" fillId="6" borderId="7" xfId="0" applyNumberFormat="1" applyFill="1" applyBorder="1" applyAlignment="1">
      <alignment horizontal="right"/>
    </xf>
    <xf numFmtId="4" fontId="23" fillId="0" borderId="6" xfId="0" applyNumberFormat="1" applyFont="1" applyFill="1" applyBorder="1" applyAlignment="1">
      <alignment horizontal="right"/>
    </xf>
    <xf numFmtId="4" fontId="23" fillId="0" borderId="7" xfId="0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4" fontId="23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3" fillId="2" borderId="6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3" fillId="2" borderId="7" xfId="0" applyNumberFormat="1" applyFont="1" applyFill="1" applyBorder="1" applyAlignment="1">
      <alignment horizontal="right" vertical="center"/>
    </xf>
    <xf numFmtId="4" fontId="3" fillId="4" borderId="6" xfId="0" applyNumberFormat="1" applyFont="1" applyFill="1" applyBorder="1" applyAlignment="1">
      <alignment horizontal="right" vertical="center"/>
    </xf>
    <xf numFmtId="4" fontId="3" fillId="4" borderId="7" xfId="0" applyNumberFormat="1" applyFont="1" applyFill="1" applyBorder="1" applyAlignment="1">
      <alignment horizontal="right" vertical="center"/>
    </xf>
    <xf numFmtId="2" fontId="3" fillId="4" borderId="6" xfId="0" applyNumberFormat="1" applyFont="1" applyFill="1" applyBorder="1" applyAlignment="1">
      <alignment horizontal="right" vertical="center"/>
    </xf>
    <xf numFmtId="2" fontId="3" fillId="4" borderId="7" xfId="0" applyNumberFormat="1" applyFont="1" applyFill="1" applyBorder="1" applyAlignment="1">
      <alignment horizontal="right" vertical="center"/>
    </xf>
    <xf numFmtId="4" fontId="3" fillId="6" borderId="13" xfId="0" applyNumberFormat="1" applyFont="1" applyFill="1" applyBorder="1" applyAlignment="1">
      <alignment horizontal="right" vertical="center"/>
    </xf>
    <xf numFmtId="4" fontId="3" fillId="6" borderId="14" xfId="0" applyNumberFormat="1" applyFont="1" applyFill="1" applyBorder="1" applyAlignment="1">
      <alignment horizontal="right" vertical="center"/>
    </xf>
    <xf numFmtId="2" fontId="3" fillId="6" borderId="6" xfId="0" applyNumberFormat="1" applyFont="1" applyFill="1" applyBorder="1" applyAlignment="1">
      <alignment horizontal="right" vertical="center"/>
    </xf>
    <xf numFmtId="2" fontId="3" fillId="6" borderId="7" xfId="0" applyNumberFormat="1" applyFont="1" applyFill="1" applyBorder="1" applyAlignment="1">
      <alignment horizontal="right" vertical="center"/>
    </xf>
    <xf numFmtId="4" fontId="0" fillId="4" borderId="6" xfId="0" applyNumberFormat="1" applyFill="1" applyBorder="1" applyAlignment="1">
      <alignment horizontal="right"/>
    </xf>
    <xf numFmtId="4" fontId="0" fillId="4" borderId="7" xfId="0" applyNumberFormat="1" applyFill="1" applyBorder="1" applyAlignment="1">
      <alignment horizontal="right"/>
    </xf>
    <xf numFmtId="2" fontId="0" fillId="4" borderId="6" xfId="0" applyNumberFormat="1" applyFill="1" applyBorder="1" applyAlignment="1">
      <alignment horizontal="right"/>
    </xf>
    <xf numFmtId="2" fontId="0" fillId="4" borderId="7" xfId="0" applyNumberFormat="1" applyFill="1" applyBorder="1" applyAlignment="1">
      <alignment horizontal="right"/>
    </xf>
    <xf numFmtId="4" fontId="3" fillId="2" borderId="13" xfId="0" applyNumberFormat="1" applyFont="1" applyFill="1" applyBorder="1" applyAlignment="1">
      <alignment horizontal="right" vertical="center"/>
    </xf>
    <xf numFmtId="4" fontId="3" fillId="2" borderId="14" xfId="0" applyNumberFormat="1" applyFont="1" applyFill="1" applyBorder="1" applyAlignment="1">
      <alignment horizontal="right" vertical="center"/>
    </xf>
    <xf numFmtId="0" fontId="6" fillId="6" borderId="8" xfId="0" applyNumberFormat="1" applyFont="1" applyFill="1" applyBorder="1" applyAlignment="1" applyProtection="1">
      <alignment horizontal="center" vertical="center" wrapText="1"/>
    </xf>
    <xf numFmtId="0" fontId="6" fillId="6" borderId="12" xfId="0" applyNumberFormat="1" applyFont="1" applyFill="1" applyBorder="1" applyAlignment="1" applyProtection="1">
      <alignment horizontal="center" vertical="center" wrapText="1"/>
    </xf>
    <xf numFmtId="0" fontId="6" fillId="6" borderId="13" xfId="0" applyNumberFormat="1" applyFont="1" applyFill="1" applyBorder="1" applyAlignment="1" applyProtection="1">
      <alignment horizontal="center" vertical="center" wrapText="1"/>
    </xf>
    <xf numFmtId="0" fontId="6" fillId="6" borderId="9" xfId="0" applyNumberFormat="1" applyFont="1" applyFill="1" applyBorder="1" applyAlignment="1" applyProtection="1">
      <alignment horizontal="center" vertical="center" wrapText="1"/>
    </xf>
    <xf numFmtId="0" fontId="6" fillId="6" borderId="5" xfId="0" applyNumberFormat="1" applyFont="1" applyFill="1" applyBorder="1" applyAlignment="1" applyProtection="1">
      <alignment horizontal="center" vertical="center" wrapText="1"/>
    </xf>
    <xf numFmtId="0" fontId="6" fillId="6" borderId="14" xfId="0" applyNumberFormat="1" applyFont="1" applyFill="1" applyBorder="1" applyAlignment="1" applyProtection="1">
      <alignment horizontal="center" vertical="center" wrapText="1"/>
    </xf>
    <xf numFmtId="49" fontId="13" fillId="6" borderId="8" xfId="0" applyNumberFormat="1" applyFont="1" applyFill="1" applyBorder="1" applyAlignment="1">
      <alignment horizontal="left" vertical="center" wrapText="1"/>
    </xf>
    <xf numFmtId="49" fontId="13" fillId="6" borderId="9" xfId="0" applyNumberFormat="1" applyFont="1" applyFill="1" applyBorder="1" applyAlignment="1">
      <alignment horizontal="left" vertical="center" wrapText="1"/>
    </xf>
    <xf numFmtId="4" fontId="23" fillId="4" borderId="6" xfId="0" applyNumberFormat="1" applyFont="1" applyFill="1" applyBorder="1" applyAlignment="1">
      <alignment horizontal="right"/>
    </xf>
    <xf numFmtId="4" fontId="23" fillId="4" borderId="7" xfId="0" applyNumberFormat="1" applyFont="1" applyFill="1" applyBorder="1" applyAlignment="1">
      <alignment horizontal="right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49" fontId="13" fillId="5" borderId="8" xfId="0" applyNumberFormat="1" applyFont="1" applyFill="1" applyBorder="1" applyAlignment="1">
      <alignment horizontal="left" vertical="center" wrapText="1"/>
    </xf>
    <xf numFmtId="49" fontId="13" fillId="5" borderId="9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7" fillId="0" borderId="8" xfId="0" applyNumberFormat="1" applyFont="1" applyFill="1" applyBorder="1" applyAlignment="1" applyProtection="1">
      <alignment horizontal="center" vertical="center" wrapText="1"/>
    </xf>
    <xf numFmtId="0" fontId="27" fillId="0" borderId="12" xfId="0" applyNumberFormat="1" applyFont="1" applyFill="1" applyBorder="1" applyAlignment="1" applyProtection="1">
      <alignment horizontal="center" vertical="center" wrapText="1"/>
    </xf>
    <xf numFmtId="0" fontId="27" fillId="0" borderId="13" xfId="0" applyNumberFormat="1" applyFont="1" applyFill="1" applyBorder="1" applyAlignment="1" applyProtection="1">
      <alignment horizontal="center" vertical="center" wrapText="1"/>
    </xf>
    <xf numFmtId="0" fontId="27" fillId="0" borderId="9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27" fillId="0" borderId="14" xfId="0" applyNumberFormat="1" applyFont="1" applyFill="1" applyBorder="1" applyAlignment="1" applyProtection="1">
      <alignment horizontal="center" vertical="center" wrapText="1"/>
    </xf>
    <xf numFmtId="0" fontId="6" fillId="4" borderId="8" xfId="0" applyNumberFormat="1" applyFont="1" applyFill="1" applyBorder="1" applyAlignment="1" applyProtection="1">
      <alignment horizontal="center" vertical="center" wrapText="1"/>
    </xf>
    <xf numFmtId="0" fontId="6" fillId="4" borderId="12" xfId="0" applyNumberFormat="1" applyFont="1" applyFill="1" applyBorder="1" applyAlignment="1" applyProtection="1">
      <alignment horizontal="center" vertical="center" wrapText="1"/>
    </xf>
    <xf numFmtId="0" fontId="6" fillId="4" borderId="13" xfId="0" applyNumberFormat="1" applyFont="1" applyFill="1" applyBorder="1" applyAlignment="1" applyProtection="1">
      <alignment horizontal="center" vertical="center" wrapText="1"/>
    </xf>
    <xf numFmtId="0" fontId="6" fillId="4" borderId="9" xfId="0" applyNumberFormat="1" applyFont="1" applyFill="1" applyBorder="1" applyAlignment="1" applyProtection="1">
      <alignment horizontal="center" vertical="center" wrapText="1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6" fillId="4" borderId="6" xfId="0" applyNumberFormat="1" applyFont="1" applyFill="1" applyBorder="1" applyAlignment="1" applyProtection="1">
      <alignment horizontal="center" vertical="center" wrapText="1"/>
    </xf>
    <xf numFmtId="0" fontId="6" fillId="4" borderId="7" xfId="0" applyNumberFormat="1" applyFont="1" applyFill="1" applyBorder="1" applyAlignment="1" applyProtection="1">
      <alignment horizontal="center" vertical="center" wrapText="1"/>
    </xf>
    <xf numFmtId="49" fontId="1" fillId="6" borderId="8" xfId="0" applyNumberFormat="1" applyFont="1" applyFill="1" applyBorder="1" applyAlignment="1">
      <alignment horizontal="center" vertical="center"/>
    </xf>
    <xf numFmtId="49" fontId="1" fillId="6" borderId="9" xfId="0" applyNumberFormat="1" applyFont="1" applyFill="1" applyBorder="1" applyAlignment="1">
      <alignment horizontal="center" vertical="center"/>
    </xf>
    <xf numFmtId="0" fontId="27" fillId="2" borderId="6" xfId="0" applyNumberFormat="1" applyFont="1" applyFill="1" applyBorder="1" applyAlignment="1" applyProtection="1">
      <alignment horizontal="center" vertical="center" wrapText="1"/>
    </xf>
    <xf numFmtId="0" fontId="27" fillId="2" borderId="7" xfId="0" applyNumberFormat="1" applyFont="1" applyFill="1" applyBorder="1" applyAlignment="1" applyProtection="1">
      <alignment horizontal="center" vertical="center" wrapText="1"/>
    </xf>
    <xf numFmtId="0" fontId="28" fillId="0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9" fontId="13" fillId="6" borderId="6" xfId="0" applyNumberFormat="1" applyFont="1" applyFill="1" applyBorder="1" applyAlignment="1">
      <alignment horizontal="left" vertical="center" wrapText="1"/>
    </xf>
    <xf numFmtId="49" fontId="13" fillId="6" borderId="7" xfId="0" applyNumberFormat="1" applyFont="1" applyFill="1" applyBorder="1" applyAlignment="1">
      <alignment horizontal="left" vertical="center" wrapText="1"/>
    </xf>
  </cellXfs>
  <cellStyles count="4">
    <cellStyle name="Normalno" xfId="0" builtinId="0"/>
    <cellStyle name="Normalno 2" xfId="2" xr:uid="{00000000-0005-0000-0000-000001000000}"/>
    <cellStyle name="Obično 2" xfId="1" xr:uid="{00000000-0005-0000-0000-000002000000}"/>
    <cellStyle name="Obično_List4" xfId="3" xr:uid="{00000000-0005-0000-0000-000003000000}"/>
  </cellStyles>
  <dxfs count="0"/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Q35"/>
  <sheetViews>
    <sheetView workbookViewId="0">
      <selection activeCell="B2" sqref="B2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66" t="s">
        <v>259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2:12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25">
      <c r="B3" s="166" t="s">
        <v>11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2:12" ht="36" customHeight="1" x14ac:dyDescent="0.25">
      <c r="B4" s="152"/>
      <c r="C4" s="152"/>
      <c r="D4" s="152"/>
      <c r="E4" s="20"/>
      <c r="F4" s="20"/>
      <c r="G4" s="20"/>
      <c r="H4" s="20"/>
      <c r="I4" s="20"/>
      <c r="J4" s="3"/>
      <c r="K4" s="3"/>
    </row>
    <row r="5" spans="2:12" ht="18" customHeight="1" x14ac:dyDescent="0.25">
      <c r="B5" s="166" t="s">
        <v>56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</row>
    <row r="6" spans="2:12" ht="18" customHeight="1" x14ac:dyDescent="0.25">
      <c r="B6" s="38"/>
      <c r="C6" s="40"/>
      <c r="D6" s="40"/>
      <c r="E6" s="40"/>
      <c r="F6" s="40"/>
      <c r="G6" s="40"/>
      <c r="H6" s="40"/>
      <c r="I6" s="40"/>
      <c r="J6" s="40"/>
      <c r="K6" s="40"/>
    </row>
    <row r="7" spans="2:12" x14ac:dyDescent="0.25">
      <c r="B7" s="174" t="s">
        <v>57</v>
      </c>
      <c r="C7" s="174"/>
      <c r="D7" s="174"/>
      <c r="E7" s="174"/>
      <c r="F7" s="174"/>
      <c r="G7" s="4"/>
      <c r="H7" s="4"/>
      <c r="I7" s="4"/>
      <c r="J7" s="4"/>
      <c r="K7" s="22"/>
    </row>
    <row r="8" spans="2:12" ht="25.5" x14ac:dyDescent="0.25">
      <c r="B8" s="156" t="s">
        <v>6</v>
      </c>
      <c r="C8" s="157"/>
      <c r="D8" s="157"/>
      <c r="E8" s="157"/>
      <c r="F8" s="158"/>
      <c r="G8" s="27" t="s">
        <v>239</v>
      </c>
      <c r="H8" s="1" t="s">
        <v>253</v>
      </c>
      <c r="I8" s="1" t="s">
        <v>254</v>
      </c>
      <c r="J8" s="27" t="s">
        <v>256</v>
      </c>
      <c r="K8" s="1" t="s">
        <v>16</v>
      </c>
      <c r="L8" s="1" t="s">
        <v>48</v>
      </c>
    </row>
    <row r="9" spans="2:12" s="30" customFormat="1" ht="11.25" x14ac:dyDescent="0.2">
      <c r="B9" s="159">
        <v>1</v>
      </c>
      <c r="C9" s="159"/>
      <c r="D9" s="159"/>
      <c r="E9" s="159"/>
      <c r="F9" s="160"/>
      <c r="G9" s="29">
        <v>2</v>
      </c>
      <c r="H9" s="28">
        <v>3</v>
      </c>
      <c r="I9" s="28">
        <v>4</v>
      </c>
      <c r="J9" s="28">
        <v>5</v>
      </c>
      <c r="K9" s="28" t="s">
        <v>18</v>
      </c>
      <c r="L9" s="28" t="s">
        <v>90</v>
      </c>
    </row>
    <row r="10" spans="2:12" x14ac:dyDescent="0.25">
      <c r="B10" s="172" t="s">
        <v>0</v>
      </c>
      <c r="C10" s="151"/>
      <c r="D10" s="151"/>
      <c r="E10" s="151"/>
      <c r="F10" s="173"/>
      <c r="G10" s="54">
        <f t="shared" ref="G10" si="0">SUM(G11+G12)</f>
        <v>2015749.64</v>
      </c>
      <c r="H10" s="54">
        <f t="shared" ref="H10:J10" si="1">SUM(H11+H12)</f>
        <v>2420007.4700000002</v>
      </c>
      <c r="I10" s="54">
        <f t="shared" ref="I10" si="2">SUM(I11+I12)</f>
        <v>0</v>
      </c>
      <c r="J10" s="54">
        <f t="shared" si="1"/>
        <v>2165487.61</v>
      </c>
      <c r="K10" s="54">
        <f t="shared" ref="K10" si="3">SUM(K11+K12)</f>
        <v>107.42840117783675</v>
      </c>
      <c r="L10" s="54">
        <f t="shared" ref="L10" si="4">SUM(L11+L12)</f>
        <v>89.482682877834236</v>
      </c>
    </row>
    <row r="11" spans="2:12" x14ac:dyDescent="0.25">
      <c r="B11" s="161" t="s">
        <v>49</v>
      </c>
      <c r="C11" s="162"/>
      <c r="D11" s="162"/>
      <c r="E11" s="162"/>
      <c r="F11" s="170"/>
      <c r="G11" s="55">
        <v>2015749.64</v>
      </c>
      <c r="H11" s="55">
        <v>2420007.4700000002</v>
      </c>
      <c r="I11" s="55">
        <v>0</v>
      </c>
      <c r="J11" s="55">
        <v>2165487.61</v>
      </c>
      <c r="K11" s="55">
        <f>SUM(J11/G11*100)</f>
        <v>107.42840117783675</v>
      </c>
      <c r="L11" s="55">
        <f>SUM(J11/H11*100)</f>
        <v>89.482682877834236</v>
      </c>
    </row>
    <row r="12" spans="2:12" x14ac:dyDescent="0.25">
      <c r="B12" s="175" t="s">
        <v>54</v>
      </c>
      <c r="C12" s="170"/>
      <c r="D12" s="170"/>
      <c r="E12" s="170"/>
      <c r="F12" s="170"/>
      <c r="G12" s="21">
        <v>0</v>
      </c>
      <c r="H12" s="21">
        <v>0</v>
      </c>
      <c r="I12" s="55">
        <v>0</v>
      </c>
      <c r="J12" s="21">
        <v>0</v>
      </c>
      <c r="K12" s="55"/>
      <c r="L12" s="55"/>
    </row>
    <row r="13" spans="2:12" x14ac:dyDescent="0.25">
      <c r="B13" s="23" t="s">
        <v>1</v>
      </c>
      <c r="C13" s="39"/>
      <c r="D13" s="39"/>
      <c r="E13" s="39"/>
      <c r="F13" s="39"/>
      <c r="G13" s="54">
        <f t="shared" ref="G13" si="5">SUM(G14+G15)</f>
        <v>2042853.1300000001</v>
      </c>
      <c r="H13" s="54">
        <f t="shared" ref="H13:J13" si="6">SUM(H14+H15)</f>
        <v>2453305</v>
      </c>
      <c r="I13" s="54">
        <f t="shared" ref="I13" si="7">SUM(I14+I15)</f>
        <v>0</v>
      </c>
      <c r="J13" s="54">
        <f t="shared" si="6"/>
        <v>2318819.4700000002</v>
      </c>
      <c r="K13" s="54">
        <f t="shared" ref="K13" si="8">SUM(K14+K15)</f>
        <v>217.22845911086404</v>
      </c>
      <c r="L13" s="57">
        <f>SUM(J13/H13*100)</f>
        <v>94.518189544308612</v>
      </c>
    </row>
    <row r="14" spans="2:12" x14ac:dyDescent="0.25">
      <c r="B14" s="168" t="s">
        <v>50</v>
      </c>
      <c r="C14" s="162"/>
      <c r="D14" s="162"/>
      <c r="E14" s="162"/>
      <c r="F14" s="162"/>
      <c r="G14" s="55">
        <v>1991904.26</v>
      </c>
      <c r="H14" s="55">
        <v>2390107.4700000002</v>
      </c>
      <c r="I14" s="55">
        <v>0</v>
      </c>
      <c r="J14" s="55">
        <v>2266106.4300000002</v>
      </c>
      <c r="K14" s="57">
        <f t="shared" ref="K14:K15" si="9">SUM(J14/G14*100)</f>
        <v>113.76583079349408</v>
      </c>
      <c r="L14" s="57">
        <f>SUM(J14/H14*100)</f>
        <v>94.811905257130547</v>
      </c>
    </row>
    <row r="15" spans="2:12" x14ac:dyDescent="0.25">
      <c r="B15" s="169" t="s">
        <v>51</v>
      </c>
      <c r="C15" s="170"/>
      <c r="D15" s="170"/>
      <c r="E15" s="170"/>
      <c r="F15" s="170"/>
      <c r="G15" s="56">
        <v>50948.87</v>
      </c>
      <c r="H15" s="56">
        <v>63197.53</v>
      </c>
      <c r="I15" s="56">
        <v>0</v>
      </c>
      <c r="J15" s="56">
        <v>52713.04</v>
      </c>
      <c r="K15" s="57">
        <f t="shared" si="9"/>
        <v>103.46262831736995</v>
      </c>
      <c r="L15" s="57">
        <f>SUM(J15/H15*100)</f>
        <v>83.40996871238481</v>
      </c>
    </row>
    <row r="16" spans="2:12" x14ac:dyDescent="0.25">
      <c r="B16" s="150" t="s">
        <v>58</v>
      </c>
      <c r="C16" s="151"/>
      <c r="D16" s="151"/>
      <c r="E16" s="151"/>
      <c r="F16" s="151"/>
      <c r="G16" s="54">
        <f t="shared" ref="G16" si="10">SUM(G10-G13)</f>
        <v>-27103.490000000224</v>
      </c>
      <c r="H16" s="54">
        <f t="shared" ref="H16:J16" si="11">SUM(H10-H13)</f>
        <v>-33297.529999999795</v>
      </c>
      <c r="I16" s="54">
        <f t="shared" ref="I16" si="12">SUM(I10-I13)</f>
        <v>0</v>
      </c>
      <c r="J16" s="54">
        <f t="shared" si="11"/>
        <v>-153331.86000000034</v>
      </c>
      <c r="K16" s="58"/>
      <c r="L16" s="58"/>
    </row>
    <row r="17" spans="1:43" ht="18" x14ac:dyDescent="0.25">
      <c r="B17" s="20"/>
      <c r="C17" s="18"/>
      <c r="D17" s="18"/>
      <c r="E17" s="18"/>
      <c r="F17" s="18"/>
      <c r="G17" s="18"/>
      <c r="H17" s="18"/>
      <c r="I17" s="19"/>
      <c r="J17" s="19"/>
      <c r="K17" s="19"/>
      <c r="L17" s="19"/>
    </row>
    <row r="18" spans="1:43" ht="18" customHeight="1" x14ac:dyDescent="0.25">
      <c r="B18" s="174" t="s">
        <v>59</v>
      </c>
      <c r="C18" s="174"/>
      <c r="D18" s="174"/>
      <c r="E18" s="174"/>
      <c r="F18" s="174"/>
      <c r="G18" s="18"/>
      <c r="H18" s="18"/>
      <c r="I18" s="19"/>
      <c r="J18" s="19"/>
      <c r="K18" s="19"/>
      <c r="L18" s="19"/>
    </row>
    <row r="19" spans="1:43" ht="25.5" x14ac:dyDescent="0.25">
      <c r="B19" s="156" t="s">
        <v>6</v>
      </c>
      <c r="C19" s="157"/>
      <c r="D19" s="157"/>
      <c r="E19" s="157"/>
      <c r="F19" s="158"/>
      <c r="G19" s="27" t="s">
        <v>238</v>
      </c>
      <c r="H19" s="1" t="s">
        <v>231</v>
      </c>
      <c r="I19" s="1" t="s">
        <v>232</v>
      </c>
      <c r="J19" s="27" t="s">
        <v>239</v>
      </c>
      <c r="K19" s="1" t="s">
        <v>16</v>
      </c>
      <c r="L19" s="1" t="s">
        <v>48</v>
      </c>
    </row>
    <row r="20" spans="1:43" s="30" customFormat="1" x14ac:dyDescent="0.25">
      <c r="B20" s="159">
        <v>1</v>
      </c>
      <c r="C20" s="159"/>
      <c r="D20" s="159"/>
      <c r="E20" s="159"/>
      <c r="F20" s="160"/>
      <c r="G20" s="29">
        <v>2</v>
      </c>
      <c r="H20" s="28">
        <v>3</v>
      </c>
      <c r="I20" s="28"/>
      <c r="J20" s="28">
        <v>5</v>
      </c>
      <c r="K20" s="28" t="s">
        <v>18</v>
      </c>
      <c r="L20" s="28" t="s">
        <v>19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30"/>
      <c r="B21" s="161" t="s">
        <v>52</v>
      </c>
      <c r="C21" s="163"/>
      <c r="D21" s="163"/>
      <c r="E21" s="163"/>
      <c r="F21" s="164"/>
      <c r="G21" s="56">
        <v>0</v>
      </c>
      <c r="H21" s="56">
        <v>0</v>
      </c>
      <c r="I21" s="56">
        <v>0</v>
      </c>
      <c r="J21" s="56">
        <v>0</v>
      </c>
      <c r="K21" s="56"/>
      <c r="L21" s="56"/>
    </row>
    <row r="22" spans="1:43" x14ac:dyDescent="0.25">
      <c r="A22" s="30"/>
      <c r="B22" s="161" t="s">
        <v>53</v>
      </c>
      <c r="C22" s="162"/>
      <c r="D22" s="162"/>
      <c r="E22" s="162"/>
      <c r="F22" s="162"/>
      <c r="G22" s="56">
        <v>0</v>
      </c>
      <c r="H22" s="56">
        <v>0</v>
      </c>
      <c r="I22" s="56">
        <v>0</v>
      </c>
      <c r="J22" s="56">
        <v>0</v>
      </c>
      <c r="K22" s="56"/>
      <c r="L22" s="56"/>
    </row>
    <row r="23" spans="1:43" s="41" customFormat="1" ht="15" customHeight="1" x14ac:dyDescent="0.25">
      <c r="A23" s="30"/>
      <c r="B23" s="153" t="s">
        <v>55</v>
      </c>
      <c r="C23" s="154"/>
      <c r="D23" s="154"/>
      <c r="E23" s="154"/>
      <c r="F23" s="155"/>
      <c r="G23" s="54">
        <f t="shared" ref="G23" si="13">SUM(G21-G22)</f>
        <v>0</v>
      </c>
      <c r="H23" s="54">
        <f t="shared" ref="H23:J23" si="14">SUM(H21-H22)</f>
        <v>0</v>
      </c>
      <c r="I23" s="54">
        <f t="shared" ref="I23" si="15">SUM(I21-I22)</f>
        <v>0</v>
      </c>
      <c r="J23" s="54">
        <f t="shared" si="14"/>
        <v>0</v>
      </c>
      <c r="K23" s="54"/>
      <c r="L23" s="54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41" customFormat="1" ht="15" customHeight="1" x14ac:dyDescent="0.25">
      <c r="A24" s="30"/>
      <c r="B24" s="153" t="s">
        <v>60</v>
      </c>
      <c r="C24" s="154"/>
      <c r="D24" s="154"/>
      <c r="E24" s="154"/>
      <c r="F24" s="155"/>
      <c r="G24" s="54">
        <v>60401.02</v>
      </c>
      <c r="H24" s="54">
        <v>33297.53</v>
      </c>
      <c r="I24" s="54">
        <v>0</v>
      </c>
      <c r="J24" s="54">
        <v>31574.41</v>
      </c>
      <c r="K24" s="54">
        <f>SUM(J24/G24*100)</f>
        <v>52.274630461538564</v>
      </c>
      <c r="L24" s="54">
        <f>SUM(J24/H24*100)</f>
        <v>94.825081620168234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30"/>
      <c r="B25" s="150" t="s">
        <v>61</v>
      </c>
      <c r="C25" s="151"/>
      <c r="D25" s="151"/>
      <c r="E25" s="151"/>
      <c r="F25" s="151"/>
      <c r="G25" s="54">
        <f>SUM(G16+G24)</f>
        <v>33297.529999999773</v>
      </c>
      <c r="H25" s="54">
        <f>SUM(H16+H24)</f>
        <v>2.0372681319713593E-10</v>
      </c>
      <c r="I25" s="54">
        <v>0</v>
      </c>
      <c r="J25" s="54">
        <f>SUM(J16+J24)</f>
        <v>-121757.45000000033</v>
      </c>
      <c r="K25" s="54">
        <f>SUM(J25/G25*100)</f>
        <v>-365.66511089561646</v>
      </c>
      <c r="L25" s="54">
        <v>0</v>
      </c>
    </row>
    <row r="26" spans="1:43" ht="15.75" x14ac:dyDescent="0.25">
      <c r="B26" s="15"/>
      <c r="C26" s="16"/>
      <c r="D26" s="16"/>
      <c r="E26" s="16"/>
      <c r="F26" s="16"/>
      <c r="G26" s="17"/>
      <c r="H26" s="17"/>
      <c r="I26" s="17"/>
      <c r="J26" s="17"/>
      <c r="K26" s="17"/>
    </row>
    <row r="27" spans="1:43" ht="15.75" x14ac:dyDescent="0.25">
      <c r="B27" s="165" t="s">
        <v>66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</row>
    <row r="28" spans="1:43" ht="15.75" x14ac:dyDescent="0.25">
      <c r="B28" s="15"/>
      <c r="C28" s="16"/>
      <c r="D28" s="16"/>
      <c r="E28" s="16"/>
      <c r="F28" s="16"/>
      <c r="G28" s="17"/>
      <c r="H28" s="17"/>
      <c r="I28" s="17"/>
      <c r="J28" s="17"/>
      <c r="K28" s="17"/>
    </row>
    <row r="29" spans="1:43" ht="15" customHeight="1" x14ac:dyDescent="0.25">
      <c r="B29" s="171" t="s">
        <v>244</v>
      </c>
      <c r="C29" s="171"/>
      <c r="D29" s="171"/>
      <c r="E29" s="171"/>
      <c r="F29" s="171"/>
      <c r="G29" s="171"/>
      <c r="H29" s="171"/>
      <c r="I29" s="171"/>
      <c r="J29" s="171"/>
      <c r="K29" s="171"/>
      <c r="L29" s="171"/>
    </row>
    <row r="30" spans="1:43" x14ac:dyDescent="0.25"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43" ht="15" customHeight="1" x14ac:dyDescent="0.25">
      <c r="B31" s="171" t="s">
        <v>62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</row>
    <row r="32" spans="1:43" ht="36.75" customHeight="1" x14ac:dyDescent="0.25"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</row>
    <row r="33" spans="2:12" x14ac:dyDescent="0.25">
      <c r="B33" s="167"/>
      <c r="C33" s="167"/>
      <c r="D33" s="167"/>
      <c r="E33" s="167"/>
      <c r="F33" s="167"/>
      <c r="G33" s="167"/>
      <c r="H33" s="167"/>
      <c r="I33" s="167"/>
      <c r="J33" s="167"/>
      <c r="K33" s="167"/>
    </row>
    <row r="34" spans="2:12" ht="15" customHeight="1" x14ac:dyDescent="0.25">
      <c r="B34" s="149" t="s">
        <v>67</v>
      </c>
      <c r="C34" s="149"/>
      <c r="D34" s="149"/>
      <c r="E34" s="149"/>
      <c r="F34" s="149"/>
      <c r="G34" s="149"/>
      <c r="H34" s="149"/>
      <c r="I34" s="149"/>
      <c r="J34" s="149"/>
      <c r="K34" s="149"/>
      <c r="L34" s="149"/>
    </row>
    <row r="35" spans="2:12" x14ac:dyDescent="0.25"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</row>
  </sheetData>
  <mergeCells count="27"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L104"/>
  <sheetViews>
    <sheetView topLeftCell="A82" workbookViewId="0">
      <selection activeCell="K102" sqref="K102:K10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0"/>
      <c r="F1" s="2"/>
      <c r="G1" s="2"/>
      <c r="H1" s="2"/>
      <c r="I1" s="2"/>
      <c r="J1" s="2"/>
      <c r="K1" s="2"/>
    </row>
    <row r="2" spans="2:12" ht="15.75" customHeight="1" x14ac:dyDescent="0.25">
      <c r="B2" s="166" t="s">
        <v>11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2:12" ht="18" x14ac:dyDescent="0.25">
      <c r="B3" s="2"/>
      <c r="C3" s="2"/>
      <c r="D3" s="2"/>
      <c r="E3" s="20"/>
      <c r="F3" s="2"/>
      <c r="G3" s="2"/>
      <c r="H3" s="2"/>
      <c r="I3" s="2"/>
      <c r="J3" s="3"/>
      <c r="K3" s="3"/>
    </row>
    <row r="4" spans="2:12" ht="18" customHeight="1" x14ac:dyDescent="0.25">
      <c r="B4" s="166" t="s">
        <v>63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</row>
    <row r="5" spans="2:12" ht="18" x14ac:dyDescent="0.25">
      <c r="B5" s="2"/>
      <c r="C5" s="2"/>
      <c r="D5" s="2"/>
      <c r="E5" s="20"/>
      <c r="F5" s="2"/>
      <c r="G5" s="2"/>
      <c r="H5" s="2"/>
      <c r="I5" s="2"/>
      <c r="J5" s="3"/>
      <c r="K5" s="3"/>
    </row>
    <row r="6" spans="2:12" ht="15.75" customHeight="1" x14ac:dyDescent="0.25">
      <c r="B6" s="166" t="s">
        <v>17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</row>
    <row r="7" spans="2:12" ht="18" x14ac:dyDescent="0.25">
      <c r="B7" s="2"/>
      <c r="C7" s="2"/>
      <c r="D7" s="2"/>
      <c r="E7" s="20"/>
      <c r="F7" s="2"/>
      <c r="G7" s="2"/>
      <c r="H7" s="2"/>
      <c r="I7" s="2"/>
      <c r="J7" s="3"/>
      <c r="K7" s="3"/>
    </row>
    <row r="8" spans="2:12" ht="25.5" x14ac:dyDescent="0.25">
      <c r="B8" s="176" t="s">
        <v>6</v>
      </c>
      <c r="C8" s="177"/>
      <c r="D8" s="177"/>
      <c r="E8" s="177"/>
      <c r="F8" s="178"/>
      <c r="G8" s="42" t="s">
        <v>239</v>
      </c>
      <c r="H8" s="42" t="s">
        <v>253</v>
      </c>
      <c r="I8" s="42" t="s">
        <v>254</v>
      </c>
      <c r="J8" s="42" t="s">
        <v>256</v>
      </c>
      <c r="K8" s="42" t="s">
        <v>16</v>
      </c>
      <c r="L8" s="42" t="s">
        <v>48</v>
      </c>
    </row>
    <row r="9" spans="2:12" ht="16.5" customHeight="1" x14ac:dyDescent="0.25">
      <c r="B9" s="176">
        <v>1</v>
      </c>
      <c r="C9" s="177"/>
      <c r="D9" s="177"/>
      <c r="E9" s="177"/>
      <c r="F9" s="178"/>
      <c r="G9" s="42">
        <v>2</v>
      </c>
      <c r="H9" s="42">
        <v>3</v>
      </c>
      <c r="I9" s="42">
        <v>4</v>
      </c>
      <c r="J9" s="42">
        <v>5</v>
      </c>
      <c r="K9" s="42" t="s">
        <v>18</v>
      </c>
      <c r="L9" s="42" t="s">
        <v>90</v>
      </c>
    </row>
    <row r="10" spans="2:12" x14ac:dyDescent="0.25">
      <c r="B10" s="7"/>
      <c r="C10" s="7"/>
      <c r="D10" s="7"/>
      <c r="E10" s="7"/>
      <c r="F10" s="7" t="s">
        <v>20</v>
      </c>
      <c r="G10" s="65">
        <f t="shared" ref="G10:J10" si="0">SUM(G11)</f>
        <v>2015749.6400000001</v>
      </c>
      <c r="H10" s="65">
        <f t="shared" si="0"/>
        <v>2420007.4699999997</v>
      </c>
      <c r="I10" s="65">
        <f t="shared" si="0"/>
        <v>0</v>
      </c>
      <c r="J10" s="65">
        <f t="shared" si="0"/>
        <v>2165487.61</v>
      </c>
      <c r="K10" s="66">
        <f>SUM(J10/G10*100)</f>
        <v>107.42840117783675</v>
      </c>
      <c r="L10" s="66">
        <f>SUM(J10/H10*100)</f>
        <v>89.482682877834264</v>
      </c>
    </row>
    <row r="11" spans="2:12" ht="15.75" customHeight="1" x14ac:dyDescent="0.25">
      <c r="B11" s="7">
        <v>6</v>
      </c>
      <c r="C11" s="7"/>
      <c r="D11" s="7"/>
      <c r="E11" s="7"/>
      <c r="F11" s="7" t="s">
        <v>2</v>
      </c>
      <c r="G11" s="65">
        <f t="shared" ref="G11" si="1">SUM(G12+G18+G21+G24+G30)</f>
        <v>2015749.6400000001</v>
      </c>
      <c r="H11" s="65">
        <f t="shared" ref="H11:J11" si="2">SUM(H12+H18+H21+H24+H30)</f>
        <v>2420007.4699999997</v>
      </c>
      <c r="I11" s="65">
        <f t="shared" ref="I11" si="3">SUM(I12+I18+I21+I24+I30)</f>
        <v>0</v>
      </c>
      <c r="J11" s="65">
        <f t="shared" si="2"/>
        <v>2165487.61</v>
      </c>
      <c r="K11" s="66">
        <f t="shared" ref="K11:K33" si="4">SUM(J11/G11*100)</f>
        <v>107.42840117783675</v>
      </c>
      <c r="L11" s="66">
        <f t="shared" ref="L11:L12" si="5">SUM(J11/H11*100)</f>
        <v>89.482682877834264</v>
      </c>
    </row>
    <row r="12" spans="2:12" ht="25.5" x14ac:dyDescent="0.25">
      <c r="B12" s="7"/>
      <c r="C12" s="12">
        <v>63</v>
      </c>
      <c r="D12" s="12"/>
      <c r="E12" s="12"/>
      <c r="F12" s="12" t="s">
        <v>21</v>
      </c>
      <c r="G12" s="52">
        <f t="shared" ref="G12" si="6">SUM(G13+G16)</f>
        <v>1557034.15</v>
      </c>
      <c r="H12" s="52">
        <v>1940818.5</v>
      </c>
      <c r="I12" s="52"/>
      <c r="J12" s="52">
        <f t="shared" ref="J12" si="7">SUM(J13+J16)</f>
        <v>1738995.3699999999</v>
      </c>
      <c r="K12" s="66">
        <f t="shared" si="4"/>
        <v>111.68639878579414</v>
      </c>
      <c r="L12" s="66">
        <f t="shared" si="5"/>
        <v>89.601133233220935</v>
      </c>
    </row>
    <row r="13" spans="2:12" ht="25.5" x14ac:dyDescent="0.25">
      <c r="B13" s="7"/>
      <c r="C13" s="12"/>
      <c r="D13" s="12">
        <v>636</v>
      </c>
      <c r="E13" s="12"/>
      <c r="F13" s="12" t="s">
        <v>72</v>
      </c>
      <c r="G13" s="52">
        <f t="shared" ref="G13" si="8">SUM(G14+G15)</f>
        <v>1501334.24</v>
      </c>
      <c r="H13" s="52"/>
      <c r="I13" s="52"/>
      <c r="J13" s="52">
        <f t="shared" ref="J13" si="9">SUM(J14+J15)</f>
        <v>1646813.95</v>
      </c>
      <c r="K13" s="66">
        <f t="shared" si="4"/>
        <v>109.69002811792264</v>
      </c>
      <c r="L13" s="66"/>
    </row>
    <row r="14" spans="2:12" ht="25.5" x14ac:dyDescent="0.25">
      <c r="B14" s="8"/>
      <c r="C14" s="8"/>
      <c r="D14" s="8"/>
      <c r="E14" s="8">
        <v>6361</v>
      </c>
      <c r="F14" s="32" t="s">
        <v>73</v>
      </c>
      <c r="G14" s="53">
        <v>1500764.24</v>
      </c>
      <c r="H14" s="52"/>
      <c r="I14" s="52"/>
      <c r="J14" s="144">
        <v>1605393.55</v>
      </c>
      <c r="K14" s="66">
        <f t="shared" si="4"/>
        <v>106.97173528068606</v>
      </c>
      <c r="L14" s="66"/>
    </row>
    <row r="15" spans="2:12" ht="25.5" x14ac:dyDescent="0.25">
      <c r="B15" s="8"/>
      <c r="C15" s="8"/>
      <c r="D15" s="9"/>
      <c r="E15" s="9">
        <v>6362</v>
      </c>
      <c r="F15" s="32" t="s">
        <v>74</v>
      </c>
      <c r="G15" s="53">
        <v>570</v>
      </c>
      <c r="H15" s="52"/>
      <c r="I15" s="52"/>
      <c r="J15" s="144">
        <v>41420.400000000001</v>
      </c>
      <c r="K15" s="66">
        <v>0</v>
      </c>
      <c r="L15" s="66"/>
    </row>
    <row r="16" spans="2:12" x14ac:dyDescent="0.25">
      <c r="B16" s="8"/>
      <c r="C16" s="8"/>
      <c r="D16" s="8">
        <v>638</v>
      </c>
      <c r="E16" s="8"/>
      <c r="F16" s="32" t="s">
        <v>75</v>
      </c>
      <c r="G16" s="52">
        <f t="shared" ref="G16" si="10">SUM(G17)</f>
        <v>55699.91</v>
      </c>
      <c r="H16" s="52"/>
      <c r="I16" s="52"/>
      <c r="J16" s="52">
        <f t="shared" ref="J16" si="11">SUM(J17)</f>
        <v>92181.42</v>
      </c>
      <c r="K16" s="66">
        <f t="shared" si="4"/>
        <v>165.49653311827612</v>
      </c>
      <c r="L16" s="66"/>
    </row>
    <row r="17" spans="2:12" x14ac:dyDescent="0.25">
      <c r="B17" s="8"/>
      <c r="C17" s="8"/>
      <c r="D17" s="8"/>
      <c r="E17" s="8">
        <v>6381</v>
      </c>
      <c r="F17" s="32" t="s">
        <v>75</v>
      </c>
      <c r="G17" s="53">
        <v>55699.91</v>
      </c>
      <c r="H17" s="52"/>
      <c r="I17" s="52"/>
      <c r="J17" s="144">
        <v>92181.42</v>
      </c>
      <c r="K17" s="66">
        <f t="shared" si="4"/>
        <v>165.49653311827612</v>
      </c>
      <c r="L17" s="66"/>
    </row>
    <row r="18" spans="2:12" x14ac:dyDescent="0.25">
      <c r="B18" s="8"/>
      <c r="C18" s="8">
        <v>64</v>
      </c>
      <c r="D18" s="8"/>
      <c r="E18" s="8"/>
      <c r="F18" s="32" t="s">
        <v>76</v>
      </c>
      <c r="G18" s="52">
        <f t="shared" ref="G18:G19" si="12">SUM(G19)</f>
        <v>117.86</v>
      </c>
      <c r="H18" s="52">
        <v>120</v>
      </c>
      <c r="I18" s="52"/>
      <c r="J18" s="52">
        <f t="shared" ref="J18:J19" si="13">SUM(J19)</f>
        <v>167.21</v>
      </c>
      <c r="K18" s="66">
        <f t="shared" si="4"/>
        <v>141.87171220091633</v>
      </c>
      <c r="L18" s="66">
        <f t="shared" ref="L18" si="14">SUM(J18/H18*100)</f>
        <v>139.34166666666667</v>
      </c>
    </row>
    <row r="19" spans="2:12" x14ac:dyDescent="0.25">
      <c r="B19" s="8"/>
      <c r="C19" s="8"/>
      <c r="D19" s="8">
        <v>641</v>
      </c>
      <c r="E19" s="8"/>
      <c r="F19" s="32" t="s">
        <v>77</v>
      </c>
      <c r="G19" s="52">
        <f t="shared" si="12"/>
        <v>117.86</v>
      </c>
      <c r="H19" s="52"/>
      <c r="I19" s="52"/>
      <c r="J19" s="52">
        <f t="shared" si="13"/>
        <v>167.21</v>
      </c>
      <c r="K19" s="66">
        <f t="shared" si="4"/>
        <v>141.87171220091633</v>
      </c>
      <c r="L19" s="66"/>
    </row>
    <row r="20" spans="2:12" x14ac:dyDescent="0.25">
      <c r="B20" s="8"/>
      <c r="C20" s="8"/>
      <c r="D20" s="8"/>
      <c r="E20" s="8">
        <v>6413</v>
      </c>
      <c r="F20" s="32" t="s">
        <v>78</v>
      </c>
      <c r="G20" s="53">
        <v>117.86</v>
      </c>
      <c r="H20" s="52"/>
      <c r="I20" s="52"/>
      <c r="J20" s="144">
        <v>167.21</v>
      </c>
      <c r="K20" s="66">
        <f t="shared" si="4"/>
        <v>141.87171220091633</v>
      </c>
      <c r="L20" s="66"/>
    </row>
    <row r="21" spans="2:12" ht="25.5" x14ac:dyDescent="0.25">
      <c r="B21" s="8"/>
      <c r="C21" s="8">
        <v>65</v>
      </c>
      <c r="D21" s="8"/>
      <c r="E21" s="8"/>
      <c r="F21" s="32" t="s">
        <v>79</v>
      </c>
      <c r="G21" s="52">
        <f t="shared" ref="G21:G22" si="15">SUM(G22)</f>
        <v>50157.75</v>
      </c>
      <c r="H21" s="52">
        <v>60540</v>
      </c>
      <c r="I21" s="52"/>
      <c r="J21" s="52">
        <f t="shared" ref="J21:J22" si="16">SUM(J22)</f>
        <v>50791.81</v>
      </c>
      <c r="K21" s="66">
        <f t="shared" si="4"/>
        <v>101.26413166459818</v>
      </c>
      <c r="L21" s="66">
        <f t="shared" ref="L21" si="17">SUM(J21/H21*100)</f>
        <v>83.897935249421863</v>
      </c>
    </row>
    <row r="22" spans="2:12" x14ac:dyDescent="0.25">
      <c r="B22" s="8"/>
      <c r="C22" s="8"/>
      <c r="D22" s="8">
        <v>652</v>
      </c>
      <c r="E22" s="8"/>
      <c r="F22" s="32" t="s">
        <v>80</v>
      </c>
      <c r="G22" s="52">
        <f t="shared" si="15"/>
        <v>50157.75</v>
      </c>
      <c r="H22" s="52"/>
      <c r="I22" s="52"/>
      <c r="J22" s="52">
        <f t="shared" si="16"/>
        <v>50791.81</v>
      </c>
      <c r="K22" s="66">
        <f t="shared" si="4"/>
        <v>101.26413166459818</v>
      </c>
      <c r="L22" s="66"/>
    </row>
    <row r="23" spans="2:12" x14ac:dyDescent="0.25">
      <c r="B23" s="8"/>
      <c r="C23" s="8"/>
      <c r="D23" s="8"/>
      <c r="E23" s="8">
        <v>6526</v>
      </c>
      <c r="F23" s="32" t="s">
        <v>81</v>
      </c>
      <c r="G23" s="53">
        <v>50157.75</v>
      </c>
      <c r="H23" s="52"/>
      <c r="I23" s="52"/>
      <c r="J23" s="144">
        <v>50791.81</v>
      </c>
      <c r="K23" s="66">
        <f t="shared" si="4"/>
        <v>101.26413166459818</v>
      </c>
      <c r="L23" s="66"/>
    </row>
    <row r="24" spans="2:12" ht="25.5" x14ac:dyDescent="0.25">
      <c r="B24" s="8"/>
      <c r="C24" s="8">
        <v>66</v>
      </c>
      <c r="D24" s="8"/>
      <c r="E24" s="8"/>
      <c r="F24" s="12" t="s">
        <v>22</v>
      </c>
      <c r="G24" s="52">
        <f t="shared" ref="G24" si="18">SUM(G25+G27)</f>
        <v>3458.02</v>
      </c>
      <c r="H24" s="52">
        <v>4540</v>
      </c>
      <c r="I24" s="52"/>
      <c r="J24" s="52">
        <f t="shared" ref="J24" si="19">SUM(J25+J27)</f>
        <v>4494.2</v>
      </c>
      <c r="K24" s="66">
        <f t="shared" si="4"/>
        <v>129.96454618538934</v>
      </c>
      <c r="L24" s="66">
        <f t="shared" ref="L24" si="20">SUM(J24/H24*100)</f>
        <v>98.991189427312776</v>
      </c>
    </row>
    <row r="25" spans="2:12" ht="25.5" x14ac:dyDescent="0.25">
      <c r="B25" s="8"/>
      <c r="C25" s="26"/>
      <c r="D25" s="8">
        <v>661</v>
      </c>
      <c r="E25" s="8"/>
      <c r="F25" s="12" t="s">
        <v>23</v>
      </c>
      <c r="G25" s="52">
        <f t="shared" ref="G25" si="21">SUM(G26)</f>
        <v>40</v>
      </c>
      <c r="H25" s="52"/>
      <c r="I25" s="52"/>
      <c r="J25" s="52">
        <f t="shared" ref="J25" si="22">SUM(J26)</f>
        <v>40</v>
      </c>
      <c r="K25" s="66">
        <v>0</v>
      </c>
      <c r="L25" s="66"/>
    </row>
    <row r="26" spans="2:12" x14ac:dyDescent="0.25">
      <c r="B26" s="8"/>
      <c r="C26" s="26"/>
      <c r="D26" s="8"/>
      <c r="E26" s="8">
        <v>6615</v>
      </c>
      <c r="F26" s="12" t="s">
        <v>82</v>
      </c>
      <c r="G26" s="53">
        <v>40</v>
      </c>
      <c r="H26" s="52"/>
      <c r="I26" s="52"/>
      <c r="J26" s="144">
        <v>40</v>
      </c>
      <c r="K26" s="66">
        <v>0</v>
      </c>
      <c r="L26" s="66"/>
    </row>
    <row r="27" spans="2:12" ht="25.5" x14ac:dyDescent="0.25">
      <c r="B27" s="8"/>
      <c r="C27" s="8"/>
      <c r="D27" s="8">
        <v>663</v>
      </c>
      <c r="E27" s="8"/>
      <c r="F27" s="12" t="s">
        <v>83</v>
      </c>
      <c r="G27" s="52">
        <f t="shared" ref="G27" si="23">SUM(G28+G29)</f>
        <v>3418.02</v>
      </c>
      <c r="H27" s="52"/>
      <c r="I27" s="52"/>
      <c r="J27" s="52">
        <f t="shared" ref="J27" si="24">SUM(J28+J29)</f>
        <v>4454.2</v>
      </c>
      <c r="K27" s="66">
        <f t="shared" si="4"/>
        <v>130.31521173076811</v>
      </c>
      <c r="L27" s="66"/>
    </row>
    <row r="28" spans="2:12" x14ac:dyDescent="0.25">
      <c r="B28" s="8"/>
      <c r="C28" s="8"/>
      <c r="D28" s="8"/>
      <c r="E28" s="8">
        <v>6631</v>
      </c>
      <c r="F28" s="12" t="s">
        <v>84</v>
      </c>
      <c r="G28" s="53">
        <v>3368.02</v>
      </c>
      <c r="H28" s="52"/>
      <c r="I28" s="52"/>
      <c r="J28" s="144">
        <v>4454.2</v>
      </c>
      <c r="K28" s="66">
        <f t="shared" si="4"/>
        <v>132.24980849282366</v>
      </c>
      <c r="L28" s="66"/>
    </row>
    <row r="29" spans="2:12" x14ac:dyDescent="0.25">
      <c r="B29" s="8"/>
      <c r="C29" s="8"/>
      <c r="D29" s="8"/>
      <c r="E29" s="8">
        <v>6632</v>
      </c>
      <c r="F29" s="12" t="s">
        <v>85</v>
      </c>
      <c r="G29" s="53">
        <v>50</v>
      </c>
      <c r="H29" s="52"/>
      <c r="I29" s="52"/>
      <c r="J29" s="144">
        <v>0</v>
      </c>
      <c r="K29" s="66">
        <v>0</v>
      </c>
      <c r="L29" s="66"/>
    </row>
    <row r="30" spans="2:12" s="36" customFormat="1" ht="24" x14ac:dyDescent="0.25">
      <c r="B30" s="26"/>
      <c r="C30" s="8">
        <v>67</v>
      </c>
      <c r="D30" s="8"/>
      <c r="E30" s="8"/>
      <c r="F30" s="61" t="s">
        <v>86</v>
      </c>
      <c r="G30" s="52">
        <f t="shared" ref="G30" si="25">SUM(G31)</f>
        <v>404981.86000000004</v>
      </c>
      <c r="H30" s="52">
        <v>413988.97</v>
      </c>
      <c r="I30" s="52"/>
      <c r="J30" s="52">
        <f t="shared" ref="J30" si="26">SUM(J31)</f>
        <v>371039.02</v>
      </c>
      <c r="K30" s="66">
        <f t="shared" si="4"/>
        <v>91.618676451335375</v>
      </c>
      <c r="L30" s="66">
        <f t="shared" ref="L30" si="27">SUM(J30/H30*100)</f>
        <v>89.625339535012259</v>
      </c>
    </row>
    <row r="31" spans="2:12" ht="24" x14ac:dyDescent="0.25">
      <c r="B31" s="8"/>
      <c r="C31" s="8"/>
      <c r="D31" s="8">
        <v>671</v>
      </c>
      <c r="E31" s="8"/>
      <c r="F31" s="61" t="s">
        <v>89</v>
      </c>
      <c r="G31" s="52">
        <f t="shared" ref="G31" si="28">SUM(G32+G33)</f>
        <v>404981.86000000004</v>
      </c>
      <c r="H31" s="52"/>
      <c r="I31" s="52"/>
      <c r="J31" s="52">
        <f t="shared" ref="J31" si="29">SUM(J32+J33)</f>
        <v>371039.02</v>
      </c>
      <c r="K31" s="66">
        <f t="shared" si="4"/>
        <v>91.618676451335375</v>
      </c>
      <c r="L31" s="66"/>
    </row>
    <row r="32" spans="2:12" ht="24" x14ac:dyDescent="0.25">
      <c r="B32" s="8"/>
      <c r="C32" s="8"/>
      <c r="D32" s="8"/>
      <c r="E32" s="8">
        <v>6711</v>
      </c>
      <c r="F32" s="63" t="s">
        <v>87</v>
      </c>
      <c r="G32" s="53">
        <v>378384.9</v>
      </c>
      <c r="H32" s="52"/>
      <c r="I32" s="52"/>
      <c r="J32" s="144">
        <v>350039.02</v>
      </c>
      <c r="K32" s="66">
        <f t="shared" si="4"/>
        <v>92.508717974739469</v>
      </c>
      <c r="L32" s="66"/>
    </row>
    <row r="33" spans="2:12" ht="24" x14ac:dyDescent="0.25">
      <c r="B33" s="8"/>
      <c r="C33" s="8"/>
      <c r="D33" s="8"/>
      <c r="E33" s="8">
        <v>6712</v>
      </c>
      <c r="F33" s="64" t="s">
        <v>88</v>
      </c>
      <c r="G33" s="53">
        <v>26596.959999999999</v>
      </c>
      <c r="H33" s="52"/>
      <c r="I33" s="52"/>
      <c r="J33" s="144">
        <v>21000</v>
      </c>
      <c r="K33" s="66">
        <f t="shared" si="4"/>
        <v>78.956392008710779</v>
      </c>
      <c r="L33" s="66"/>
    </row>
    <row r="34" spans="2:12" x14ac:dyDescent="0.25">
      <c r="B34" s="8"/>
      <c r="C34" s="8"/>
      <c r="D34" s="8"/>
      <c r="E34" s="8" t="s">
        <v>15</v>
      </c>
      <c r="F34" s="32"/>
      <c r="G34" s="53"/>
      <c r="H34" s="52"/>
      <c r="I34" s="52"/>
      <c r="J34" s="53"/>
      <c r="K34" s="31"/>
      <c r="L34" s="31"/>
    </row>
    <row r="35" spans="2:12" ht="15.75" customHeight="1" x14ac:dyDescent="0.25"/>
    <row r="36" spans="2:12" ht="15.75" customHeight="1" x14ac:dyDescent="0.25">
      <c r="B36" s="20"/>
      <c r="C36" s="20"/>
      <c r="D36" s="20"/>
      <c r="E36" s="20"/>
      <c r="F36" s="20"/>
      <c r="G36" s="20"/>
      <c r="H36" s="20"/>
      <c r="I36" s="20"/>
      <c r="J36" s="3"/>
      <c r="K36" s="3"/>
      <c r="L36" s="3"/>
    </row>
    <row r="37" spans="2:12" ht="25.5" customHeight="1" x14ac:dyDescent="0.25">
      <c r="B37" s="176" t="s">
        <v>6</v>
      </c>
      <c r="C37" s="177"/>
      <c r="D37" s="177"/>
      <c r="E37" s="177"/>
      <c r="F37" s="178"/>
      <c r="G37" s="42" t="s">
        <v>239</v>
      </c>
      <c r="H37" s="42" t="s">
        <v>253</v>
      </c>
      <c r="I37" s="42" t="s">
        <v>254</v>
      </c>
      <c r="J37" s="42" t="s">
        <v>256</v>
      </c>
      <c r="K37" s="42" t="s">
        <v>16</v>
      </c>
      <c r="L37" s="42" t="s">
        <v>48</v>
      </c>
    </row>
    <row r="38" spans="2:12" ht="12.75" customHeight="1" x14ac:dyDescent="0.25">
      <c r="B38" s="176">
        <v>1</v>
      </c>
      <c r="C38" s="177"/>
      <c r="D38" s="177"/>
      <c r="E38" s="177"/>
      <c r="F38" s="178"/>
      <c r="G38" s="42">
        <v>2</v>
      </c>
      <c r="H38" s="42">
        <v>3</v>
      </c>
      <c r="I38" s="42">
        <v>4</v>
      </c>
      <c r="J38" s="42">
        <v>5</v>
      </c>
      <c r="K38" s="42" t="s">
        <v>18</v>
      </c>
      <c r="L38" s="42" t="s">
        <v>90</v>
      </c>
    </row>
    <row r="39" spans="2:12" x14ac:dyDescent="0.25">
      <c r="B39" s="7"/>
      <c r="C39" s="7"/>
      <c r="D39" s="7"/>
      <c r="E39" s="7"/>
      <c r="F39" s="78" t="s">
        <v>7</v>
      </c>
      <c r="G39" s="65">
        <f>SUM(G40+G92)</f>
        <v>2042853.13</v>
      </c>
      <c r="H39" s="79">
        <f>SUM(H40+H92)</f>
        <v>2453304.9999999995</v>
      </c>
      <c r="I39" s="79">
        <f>SUM(I40+I92)</f>
        <v>0</v>
      </c>
      <c r="J39" s="65">
        <f>SUM(J40+J92)</f>
        <v>2318819.4700000002</v>
      </c>
      <c r="K39" s="80">
        <f>SUM(J39/G39*100)</f>
        <v>113.50886835413372</v>
      </c>
      <c r="L39" s="80">
        <f t="shared" ref="L39:L41" si="30">SUM(J39/H39*100)</f>
        <v>94.518189544308612</v>
      </c>
    </row>
    <row r="40" spans="2:12" x14ac:dyDescent="0.25">
      <c r="B40" s="7">
        <v>3</v>
      </c>
      <c r="C40" s="7"/>
      <c r="D40" s="7"/>
      <c r="E40" s="7"/>
      <c r="F40" s="7" t="s">
        <v>3</v>
      </c>
      <c r="G40" s="65">
        <f>SUM(G41+G50+G82+G86+G89)</f>
        <v>1991904.2599999998</v>
      </c>
      <c r="H40" s="65">
        <f>SUM(H41+H50+H82+H86+H89)</f>
        <v>2390107.4699999997</v>
      </c>
      <c r="I40" s="65">
        <f>SUM(I41+I50+I82+I86+I89)</f>
        <v>0</v>
      </c>
      <c r="J40" s="65">
        <f>SUM(J41+J50+J82+J86+J89)</f>
        <v>2266106.4300000002</v>
      </c>
      <c r="K40" s="80">
        <f t="shared" ref="K40:K101" si="31">SUM(J40/G40*100)</f>
        <v>113.76583079349408</v>
      </c>
      <c r="L40" s="80">
        <f t="shared" si="30"/>
        <v>94.811905257130576</v>
      </c>
    </row>
    <row r="41" spans="2:12" x14ac:dyDescent="0.25">
      <c r="B41" s="7"/>
      <c r="C41" s="12">
        <v>31</v>
      </c>
      <c r="D41" s="12"/>
      <c r="E41" s="12"/>
      <c r="F41" s="12" t="s">
        <v>4</v>
      </c>
      <c r="G41" s="73">
        <f>SUM(G42+G45+G47)</f>
        <v>1644316.8099999998</v>
      </c>
      <c r="H41" s="52">
        <v>1978140</v>
      </c>
      <c r="I41" s="52"/>
      <c r="J41" s="73">
        <f>SUM(J42+J45+J47)</f>
        <v>1952157.1400000001</v>
      </c>
      <c r="K41" s="80">
        <f t="shared" si="31"/>
        <v>118.72147314482544</v>
      </c>
      <c r="L41" s="80">
        <f t="shared" si="30"/>
        <v>98.686500449917602</v>
      </c>
    </row>
    <row r="42" spans="2:12" x14ac:dyDescent="0.25">
      <c r="B42" s="8"/>
      <c r="C42" s="8"/>
      <c r="D42" s="8">
        <v>311</v>
      </c>
      <c r="E42" s="8"/>
      <c r="F42" s="8" t="s">
        <v>25</v>
      </c>
      <c r="G42" s="73">
        <f>SUM(G43+G44)</f>
        <v>1356025.91</v>
      </c>
      <c r="H42" s="73">
        <f t="shared" ref="H42" si="32">SUM(H43+H44)</f>
        <v>0</v>
      </c>
      <c r="I42" s="73"/>
      <c r="J42" s="73">
        <f>SUM(J43+J44)</f>
        <v>1616597.62</v>
      </c>
      <c r="K42" s="80">
        <f t="shared" si="31"/>
        <v>119.21583563252123</v>
      </c>
      <c r="L42" s="80"/>
    </row>
    <row r="43" spans="2:12" x14ac:dyDescent="0.25">
      <c r="B43" s="8"/>
      <c r="C43" s="8"/>
      <c r="D43" s="8"/>
      <c r="E43" s="8">
        <v>3111</v>
      </c>
      <c r="F43" s="8" t="s">
        <v>26</v>
      </c>
      <c r="G43" s="73">
        <v>1356025.91</v>
      </c>
      <c r="H43" s="52"/>
      <c r="I43" s="52"/>
      <c r="J43" s="73">
        <v>1616597.62</v>
      </c>
      <c r="K43" s="80">
        <f t="shared" si="31"/>
        <v>119.21583563252123</v>
      </c>
      <c r="L43" s="80"/>
    </row>
    <row r="44" spans="2:12" x14ac:dyDescent="0.25">
      <c r="B44" s="8"/>
      <c r="C44" s="8"/>
      <c r="D44" s="8"/>
      <c r="E44" s="8">
        <v>3112</v>
      </c>
      <c r="F44" s="8" t="s">
        <v>91</v>
      </c>
      <c r="G44" s="73">
        <v>0</v>
      </c>
      <c r="H44" s="52"/>
      <c r="I44" s="52"/>
      <c r="J44" s="73">
        <v>0</v>
      </c>
      <c r="K44" s="80">
        <v>0</v>
      </c>
      <c r="L44" s="80"/>
    </row>
    <row r="45" spans="2:12" x14ac:dyDescent="0.25">
      <c r="B45" s="8"/>
      <c r="C45" s="8"/>
      <c r="D45" s="8">
        <v>312</v>
      </c>
      <c r="E45" s="8"/>
      <c r="F45" s="8" t="s">
        <v>92</v>
      </c>
      <c r="G45" s="73">
        <f t="shared" ref="G45" si="33">SUM(G46)</f>
        <v>64546.75</v>
      </c>
      <c r="H45" s="73">
        <f t="shared" ref="H45" si="34">SUM(H46)</f>
        <v>0</v>
      </c>
      <c r="I45" s="73"/>
      <c r="J45" s="73">
        <f t="shared" ref="J45" si="35">SUM(J46)</f>
        <v>68820.89</v>
      </c>
      <c r="K45" s="80">
        <f t="shared" si="31"/>
        <v>106.62177414044859</v>
      </c>
      <c r="L45" s="80"/>
    </row>
    <row r="46" spans="2:12" x14ac:dyDescent="0.25">
      <c r="B46" s="8"/>
      <c r="C46" s="8"/>
      <c r="D46" s="8"/>
      <c r="E46" s="8">
        <v>3121</v>
      </c>
      <c r="F46" s="8" t="s">
        <v>92</v>
      </c>
      <c r="G46" s="73">
        <v>64546.75</v>
      </c>
      <c r="H46" s="52"/>
      <c r="I46" s="52"/>
      <c r="J46" s="73">
        <v>68820.89</v>
      </c>
      <c r="K46" s="80">
        <f t="shared" si="31"/>
        <v>106.62177414044859</v>
      </c>
      <c r="L46" s="80"/>
    </row>
    <row r="47" spans="2:12" x14ac:dyDescent="0.25">
      <c r="B47" s="8"/>
      <c r="C47" s="8"/>
      <c r="D47" s="8">
        <v>313</v>
      </c>
      <c r="E47" s="8"/>
      <c r="F47" s="62" t="s">
        <v>94</v>
      </c>
      <c r="G47" s="73">
        <f t="shared" ref="G47" si="36">SUM(G48+G49)</f>
        <v>223744.15</v>
      </c>
      <c r="H47" s="73">
        <f t="shared" ref="H47" si="37">SUM(H48+H49)</f>
        <v>0</v>
      </c>
      <c r="I47" s="73"/>
      <c r="J47" s="73">
        <f t="shared" ref="J47" si="38">SUM(J48+J49)</f>
        <v>266738.63</v>
      </c>
      <c r="K47" s="80">
        <f t="shared" si="31"/>
        <v>119.21591246072802</v>
      </c>
      <c r="L47" s="80"/>
    </row>
    <row r="48" spans="2:12" x14ac:dyDescent="0.25">
      <c r="B48" s="8"/>
      <c r="C48" s="8"/>
      <c r="D48" s="8"/>
      <c r="E48" s="8">
        <v>3132</v>
      </c>
      <c r="F48" s="62" t="s">
        <v>93</v>
      </c>
      <c r="G48" s="73">
        <v>223744.15</v>
      </c>
      <c r="H48" s="52"/>
      <c r="I48" s="52"/>
      <c r="J48" s="73">
        <v>266738.63</v>
      </c>
      <c r="K48" s="80">
        <f t="shared" si="31"/>
        <v>119.21591246072802</v>
      </c>
      <c r="L48" s="80"/>
    </row>
    <row r="49" spans="2:12" ht="24" x14ac:dyDescent="0.25">
      <c r="B49" s="8"/>
      <c r="C49" s="8"/>
      <c r="D49" s="8"/>
      <c r="E49" s="8">
        <v>3133</v>
      </c>
      <c r="F49" s="62" t="s">
        <v>137</v>
      </c>
      <c r="G49" s="73"/>
      <c r="H49" s="52"/>
      <c r="I49" s="52"/>
      <c r="J49" s="73"/>
      <c r="K49" s="80">
        <v>0</v>
      </c>
      <c r="L49" s="80"/>
    </row>
    <row r="50" spans="2:12" x14ac:dyDescent="0.25">
      <c r="B50" s="8"/>
      <c r="C50" s="8">
        <v>32</v>
      </c>
      <c r="D50" s="9"/>
      <c r="E50" s="9"/>
      <c r="F50" s="8" t="s">
        <v>12</v>
      </c>
      <c r="G50" s="73">
        <f t="shared" ref="G50" si="39">SUM(G51+G56+G64+G74)</f>
        <v>317412.02999999997</v>
      </c>
      <c r="H50" s="52">
        <v>376888.97</v>
      </c>
      <c r="I50" s="52"/>
      <c r="J50" s="73">
        <f t="shared" ref="J50" si="40">SUM(J51+J56+J64+J74)</f>
        <v>283800.63999999996</v>
      </c>
      <c r="K50" s="80">
        <f t="shared" si="31"/>
        <v>89.4108014746637</v>
      </c>
      <c r="L50" s="80">
        <f>SUM(J50/H50*100)</f>
        <v>75.300861152821739</v>
      </c>
    </row>
    <row r="51" spans="2:12" x14ac:dyDescent="0.25">
      <c r="B51" s="8"/>
      <c r="C51" s="8"/>
      <c r="D51" s="8">
        <v>321</v>
      </c>
      <c r="E51" s="8"/>
      <c r="F51" s="8" t="s">
        <v>27</v>
      </c>
      <c r="G51" s="73">
        <f>SUM(G52+G53+G54+G55)</f>
        <v>74241.569999999992</v>
      </c>
      <c r="H51" s="73">
        <f t="shared" ref="H51" si="41">SUM(H52+H53+H54+H55)</f>
        <v>0</v>
      </c>
      <c r="I51" s="73"/>
      <c r="J51" s="73">
        <f>SUM(J52+J53+J54+J55)</f>
        <v>69589.77</v>
      </c>
      <c r="K51" s="80">
        <f t="shared" si="31"/>
        <v>93.734238109458104</v>
      </c>
      <c r="L51" s="80"/>
    </row>
    <row r="52" spans="2:12" x14ac:dyDescent="0.25">
      <c r="B52" s="8"/>
      <c r="C52" s="26"/>
      <c r="D52" s="8"/>
      <c r="E52" s="8">
        <v>3211</v>
      </c>
      <c r="F52" s="32" t="s">
        <v>28</v>
      </c>
      <c r="G52" s="73">
        <v>11545.6</v>
      </c>
      <c r="H52" s="52"/>
      <c r="I52" s="52"/>
      <c r="J52" s="73">
        <v>10391.51</v>
      </c>
      <c r="K52" s="80">
        <f t="shared" si="31"/>
        <v>90.004070814855879</v>
      </c>
      <c r="L52" s="80"/>
    </row>
    <row r="53" spans="2:12" ht="25.5" x14ac:dyDescent="0.25">
      <c r="B53" s="8"/>
      <c r="C53" s="26"/>
      <c r="D53" s="9"/>
      <c r="E53" s="59">
        <v>3212</v>
      </c>
      <c r="F53" s="71" t="s">
        <v>119</v>
      </c>
      <c r="G53" s="73">
        <v>45042.42</v>
      </c>
      <c r="H53" s="52"/>
      <c r="I53" s="52"/>
      <c r="J53" s="73">
        <v>49417.16</v>
      </c>
      <c r="K53" s="80">
        <f t="shared" si="31"/>
        <v>109.71248880499762</v>
      </c>
      <c r="L53" s="80"/>
    </row>
    <row r="54" spans="2:12" x14ac:dyDescent="0.25">
      <c r="B54" s="8"/>
      <c r="C54" s="26"/>
      <c r="D54" s="9"/>
      <c r="E54" s="59">
        <v>3213</v>
      </c>
      <c r="F54" s="71" t="s">
        <v>120</v>
      </c>
      <c r="G54" s="73">
        <v>761.35</v>
      </c>
      <c r="H54" s="52"/>
      <c r="I54" s="52"/>
      <c r="J54" s="73">
        <v>1201.5</v>
      </c>
      <c r="K54" s="80">
        <f t="shared" si="31"/>
        <v>157.8117817035529</v>
      </c>
      <c r="L54" s="80"/>
    </row>
    <row r="55" spans="2:12" x14ac:dyDescent="0.25">
      <c r="B55" s="8"/>
      <c r="C55" s="26"/>
      <c r="D55" s="9"/>
      <c r="E55" s="59">
        <v>3214</v>
      </c>
      <c r="F55" s="71" t="s">
        <v>233</v>
      </c>
      <c r="G55" s="73">
        <v>16892.2</v>
      </c>
      <c r="H55" s="52"/>
      <c r="I55" s="52"/>
      <c r="J55" s="73">
        <v>8579.6</v>
      </c>
      <c r="K55" s="80">
        <v>0</v>
      </c>
      <c r="L55" s="80"/>
    </row>
    <row r="56" spans="2:12" x14ac:dyDescent="0.25">
      <c r="B56" s="8"/>
      <c r="C56" s="26"/>
      <c r="D56" s="9">
        <v>322</v>
      </c>
      <c r="E56" s="59"/>
      <c r="F56" s="9"/>
      <c r="G56" s="73">
        <f t="shared" ref="G56" si="42">SUM(G57+G58+G59+G60+G61+G62+G63)</f>
        <v>124053.95000000001</v>
      </c>
      <c r="H56" s="73">
        <f t="shared" ref="H56" si="43">SUM(H57+H58+H59+H60+H61+H62+H63)</f>
        <v>0</v>
      </c>
      <c r="I56" s="73"/>
      <c r="J56" s="73">
        <f t="shared" ref="J56" si="44">SUM(J57+J58+J59+J60+J61+J62+J63)</f>
        <v>133144.03</v>
      </c>
      <c r="K56" s="80">
        <f t="shared" si="31"/>
        <v>107.32752161458782</v>
      </c>
      <c r="L56" s="80"/>
    </row>
    <row r="57" spans="2:12" x14ac:dyDescent="0.25">
      <c r="B57" s="8"/>
      <c r="C57" s="26"/>
      <c r="D57" s="9"/>
      <c r="E57" s="59">
        <v>3221</v>
      </c>
      <c r="F57" s="71" t="s">
        <v>116</v>
      </c>
      <c r="G57" s="73">
        <v>23225.85</v>
      </c>
      <c r="H57" s="52"/>
      <c r="I57" s="52"/>
      <c r="J57" s="73">
        <v>26217.02</v>
      </c>
      <c r="K57" s="80">
        <f t="shared" si="31"/>
        <v>112.87862446369026</v>
      </c>
      <c r="L57" s="80"/>
    </row>
    <row r="58" spans="2:12" x14ac:dyDescent="0.25">
      <c r="B58" s="8"/>
      <c r="C58" s="26"/>
      <c r="D58" s="9"/>
      <c r="E58" s="59">
        <v>3222</v>
      </c>
      <c r="F58" s="71" t="s">
        <v>117</v>
      </c>
      <c r="G58" s="73">
        <v>73189.41</v>
      </c>
      <c r="H58" s="52"/>
      <c r="I58" s="52"/>
      <c r="J58" s="73">
        <v>78912.78</v>
      </c>
      <c r="K58" s="80">
        <f t="shared" si="31"/>
        <v>107.81994280320062</v>
      </c>
      <c r="L58" s="80"/>
    </row>
    <row r="59" spans="2:12" x14ac:dyDescent="0.25">
      <c r="B59" s="8"/>
      <c r="C59" s="26"/>
      <c r="D59" s="9"/>
      <c r="E59" s="59">
        <v>3223</v>
      </c>
      <c r="F59" s="71" t="s">
        <v>118</v>
      </c>
      <c r="G59" s="73">
        <v>22068.36</v>
      </c>
      <c r="H59" s="52"/>
      <c r="I59" s="52"/>
      <c r="J59" s="73">
        <v>24575.39</v>
      </c>
      <c r="K59" s="80">
        <f t="shared" si="31"/>
        <v>111.36029138549488</v>
      </c>
      <c r="L59" s="80"/>
    </row>
    <row r="60" spans="2:12" ht="25.5" x14ac:dyDescent="0.25">
      <c r="B60" s="8"/>
      <c r="C60" s="26"/>
      <c r="D60" s="9"/>
      <c r="E60" s="70">
        <v>3224</v>
      </c>
      <c r="F60" s="71" t="s">
        <v>95</v>
      </c>
      <c r="G60" s="73">
        <v>1260.31</v>
      </c>
      <c r="H60" s="52"/>
      <c r="I60" s="52"/>
      <c r="J60" s="73">
        <v>1364.1</v>
      </c>
      <c r="K60" s="80">
        <f t="shared" si="31"/>
        <v>108.23527544810403</v>
      </c>
      <c r="L60" s="80"/>
    </row>
    <row r="61" spans="2:12" x14ac:dyDescent="0.25">
      <c r="B61" s="8"/>
      <c r="C61" s="26"/>
      <c r="D61" s="9"/>
      <c r="E61" s="70">
        <v>3225</v>
      </c>
      <c r="F61" s="71" t="s">
        <v>96</v>
      </c>
      <c r="G61" s="73">
        <v>3780.86</v>
      </c>
      <c r="H61" s="52"/>
      <c r="I61" s="52"/>
      <c r="J61" s="73">
        <v>2074.7399999999998</v>
      </c>
      <c r="K61" s="80">
        <f t="shared" si="31"/>
        <v>54.874816840612972</v>
      </c>
      <c r="L61" s="80"/>
    </row>
    <row r="62" spans="2:12" x14ac:dyDescent="0.25">
      <c r="B62" s="8"/>
      <c r="C62" s="8"/>
      <c r="D62" s="9"/>
      <c r="E62" s="70">
        <v>3226</v>
      </c>
      <c r="F62" s="71" t="s">
        <v>97</v>
      </c>
      <c r="G62" s="73">
        <v>0</v>
      </c>
      <c r="H62" s="52"/>
      <c r="I62" s="52"/>
      <c r="J62" s="73">
        <v>0</v>
      </c>
      <c r="K62" s="80">
        <v>0</v>
      </c>
      <c r="L62" s="80"/>
    </row>
    <row r="63" spans="2:12" x14ac:dyDescent="0.25">
      <c r="B63" s="10"/>
      <c r="C63" s="11"/>
      <c r="D63" s="11"/>
      <c r="E63" s="70">
        <v>3227</v>
      </c>
      <c r="F63" s="71" t="s">
        <v>98</v>
      </c>
      <c r="G63" s="73">
        <v>529.16</v>
      </c>
      <c r="H63" s="52"/>
      <c r="I63" s="52"/>
      <c r="J63" s="73">
        <v>0</v>
      </c>
      <c r="K63" s="80">
        <v>0</v>
      </c>
      <c r="L63" s="80"/>
    </row>
    <row r="64" spans="2:12" x14ac:dyDescent="0.25">
      <c r="B64" s="12"/>
      <c r="C64" s="12"/>
      <c r="D64" s="12">
        <v>323</v>
      </c>
      <c r="E64" s="70"/>
      <c r="F64" s="71" t="s">
        <v>121</v>
      </c>
      <c r="G64" s="73">
        <f t="shared" ref="G64" si="45">SUM(G65+G66+G67+G68+G69+G70+G71+G72+G73)</f>
        <v>105648.57999999999</v>
      </c>
      <c r="H64" s="73">
        <f t="shared" ref="H64" si="46">SUM(H65+H66+H67+H68+H69+H70+H71+H72+H73)</f>
        <v>0</v>
      </c>
      <c r="I64" s="73"/>
      <c r="J64" s="73">
        <f t="shared" ref="J64" si="47">SUM(J65+J66+J67+J68+J69+J70+J71+J72+J73)</f>
        <v>60519.03</v>
      </c>
      <c r="K64" s="80">
        <f t="shared" si="31"/>
        <v>57.283334996078516</v>
      </c>
      <c r="L64" s="80"/>
    </row>
    <row r="65" spans="2:12" x14ac:dyDescent="0.25">
      <c r="B65" s="12"/>
      <c r="C65" s="12"/>
      <c r="D65" s="8"/>
      <c r="E65" s="70">
        <v>3231</v>
      </c>
      <c r="F65" s="71" t="s">
        <v>99</v>
      </c>
      <c r="G65" s="73">
        <v>19080.38</v>
      </c>
      <c r="H65" s="74"/>
      <c r="I65" s="74"/>
      <c r="J65" s="73">
        <v>15519.41</v>
      </c>
      <c r="K65" s="80">
        <f t="shared" si="31"/>
        <v>81.337006914956618</v>
      </c>
      <c r="L65" s="80"/>
    </row>
    <row r="66" spans="2:12" x14ac:dyDescent="0.25">
      <c r="B66" s="67"/>
      <c r="C66" s="67"/>
      <c r="D66" s="68"/>
      <c r="E66" s="70">
        <v>3232</v>
      </c>
      <c r="F66" s="71" t="s">
        <v>100</v>
      </c>
      <c r="G66" s="73">
        <v>48706.82</v>
      </c>
      <c r="H66" s="75"/>
      <c r="I66" s="75"/>
      <c r="J66" s="73">
        <v>16980.740000000002</v>
      </c>
      <c r="K66" s="80">
        <f t="shared" si="31"/>
        <v>34.863167006181065</v>
      </c>
      <c r="L66" s="80"/>
    </row>
    <row r="67" spans="2:12" x14ac:dyDescent="0.25">
      <c r="B67" s="31"/>
      <c r="C67" s="69"/>
      <c r="D67" s="69"/>
      <c r="E67" s="70">
        <v>3233</v>
      </c>
      <c r="F67" s="71" t="s">
        <v>101</v>
      </c>
      <c r="G67" s="73">
        <v>350.9</v>
      </c>
      <c r="H67" s="73"/>
      <c r="I67" s="73"/>
      <c r="J67" s="73">
        <v>333.5</v>
      </c>
      <c r="K67" s="80">
        <f t="shared" si="31"/>
        <v>95.041322314049594</v>
      </c>
      <c r="L67" s="80"/>
    </row>
    <row r="68" spans="2:12" x14ac:dyDescent="0.25">
      <c r="B68" s="31"/>
      <c r="C68" s="69"/>
      <c r="D68" s="69"/>
      <c r="E68" s="70">
        <v>3234</v>
      </c>
      <c r="F68" s="71" t="s">
        <v>102</v>
      </c>
      <c r="G68" s="73">
        <v>6952.4</v>
      </c>
      <c r="H68" s="73"/>
      <c r="I68" s="73"/>
      <c r="J68" s="73">
        <v>4961.6000000000004</v>
      </c>
      <c r="K68" s="80">
        <f t="shared" si="31"/>
        <v>71.365283930728964</v>
      </c>
      <c r="L68" s="80"/>
    </row>
    <row r="69" spans="2:12" x14ac:dyDescent="0.25">
      <c r="B69" s="31"/>
      <c r="C69" s="69"/>
      <c r="D69" s="69"/>
      <c r="E69" s="70">
        <v>3235</v>
      </c>
      <c r="F69" s="71" t="s">
        <v>103</v>
      </c>
      <c r="G69" s="73">
        <v>5825.96</v>
      </c>
      <c r="H69" s="73"/>
      <c r="I69" s="73"/>
      <c r="J69" s="73">
        <v>7019.29</v>
      </c>
      <c r="K69" s="80">
        <f t="shared" si="31"/>
        <v>120.4829761961977</v>
      </c>
      <c r="L69" s="80"/>
    </row>
    <row r="70" spans="2:12" x14ac:dyDescent="0.25">
      <c r="B70" s="31"/>
      <c r="C70" s="69"/>
      <c r="D70" s="69"/>
      <c r="E70" s="70">
        <v>3236</v>
      </c>
      <c r="F70" s="71" t="s">
        <v>104</v>
      </c>
      <c r="G70" s="73">
        <v>3025.56</v>
      </c>
      <c r="H70" s="73"/>
      <c r="I70" s="73"/>
      <c r="J70" s="73">
        <v>3504.6</v>
      </c>
      <c r="K70" s="80">
        <f t="shared" si="31"/>
        <v>115.83310197120534</v>
      </c>
      <c r="L70" s="80"/>
    </row>
    <row r="71" spans="2:12" x14ac:dyDescent="0.25">
      <c r="B71" s="31"/>
      <c r="C71" s="69"/>
      <c r="D71" s="69"/>
      <c r="E71" s="70">
        <v>3237</v>
      </c>
      <c r="F71" s="71" t="s">
        <v>105</v>
      </c>
      <c r="G71" s="73">
        <v>5939.81</v>
      </c>
      <c r="H71" s="73"/>
      <c r="I71" s="73"/>
      <c r="J71" s="73">
        <v>3433.4</v>
      </c>
      <c r="K71" s="80">
        <f t="shared" si="31"/>
        <v>57.803195725115785</v>
      </c>
      <c r="L71" s="80"/>
    </row>
    <row r="72" spans="2:12" x14ac:dyDescent="0.25">
      <c r="B72" s="31"/>
      <c r="C72" s="69"/>
      <c r="D72" s="69"/>
      <c r="E72" s="70">
        <v>3238</v>
      </c>
      <c r="F72" s="71" t="s">
        <v>106</v>
      </c>
      <c r="G72" s="73">
        <v>1157.42</v>
      </c>
      <c r="H72" s="73"/>
      <c r="I72" s="73"/>
      <c r="J72" s="73">
        <v>734.08</v>
      </c>
      <c r="K72" s="80">
        <f t="shared" si="31"/>
        <v>63.423821948817192</v>
      </c>
      <c r="L72" s="80"/>
    </row>
    <row r="73" spans="2:12" x14ac:dyDescent="0.25">
      <c r="B73" s="31"/>
      <c r="C73" s="69"/>
      <c r="D73" s="69"/>
      <c r="E73" s="70">
        <v>3239</v>
      </c>
      <c r="F73" s="71" t="s">
        <v>107</v>
      </c>
      <c r="G73" s="73">
        <v>14609.33</v>
      </c>
      <c r="H73" s="73"/>
      <c r="I73" s="73"/>
      <c r="J73" s="73">
        <v>8032.41</v>
      </c>
      <c r="K73" s="80">
        <f t="shared" si="31"/>
        <v>54.981371493422351</v>
      </c>
      <c r="L73" s="80"/>
    </row>
    <row r="74" spans="2:12" x14ac:dyDescent="0.25">
      <c r="B74" s="31"/>
      <c r="C74" s="69"/>
      <c r="D74" s="69">
        <v>329</v>
      </c>
      <c r="E74" s="70"/>
      <c r="F74" s="71" t="s">
        <v>115</v>
      </c>
      <c r="G74" s="73">
        <f>SUM(G75+G76+G77+G78+G79+G80+G81)</f>
        <v>13467.93</v>
      </c>
      <c r="H74" s="73">
        <f t="shared" ref="H74" si="48">SUM(H75+H76+H77+H78+H79+H80+H81)</f>
        <v>0</v>
      </c>
      <c r="I74" s="73"/>
      <c r="J74" s="73">
        <f>SUM(J75+J76+J77+J78+J79+J80+J81)</f>
        <v>20547.809999999998</v>
      </c>
      <c r="K74" s="80">
        <f t="shared" si="31"/>
        <v>152.5684347928746</v>
      </c>
      <c r="L74" s="80"/>
    </row>
    <row r="75" spans="2:12" ht="25.5" x14ac:dyDescent="0.25">
      <c r="B75" s="31"/>
      <c r="C75" s="69"/>
      <c r="D75" s="69"/>
      <c r="E75" s="70">
        <v>3291</v>
      </c>
      <c r="F75" s="72" t="s">
        <v>108</v>
      </c>
      <c r="G75" s="73">
        <v>1044.25</v>
      </c>
      <c r="H75" s="73"/>
      <c r="I75" s="73"/>
      <c r="J75" s="73">
        <v>1483.46</v>
      </c>
      <c r="K75" s="80">
        <f t="shared" si="31"/>
        <v>142.0598515681111</v>
      </c>
      <c r="L75" s="80"/>
    </row>
    <row r="76" spans="2:12" x14ac:dyDescent="0.25">
      <c r="B76" s="31"/>
      <c r="C76" s="69"/>
      <c r="D76" s="69"/>
      <c r="E76" s="70">
        <v>3292</v>
      </c>
      <c r="F76" s="71" t="s">
        <v>109</v>
      </c>
      <c r="G76" s="73">
        <v>4047.21</v>
      </c>
      <c r="H76" s="73"/>
      <c r="I76" s="73"/>
      <c r="J76" s="73">
        <v>5826.86</v>
      </c>
      <c r="K76" s="80">
        <f t="shared" si="31"/>
        <v>143.97226731501453</v>
      </c>
      <c r="L76" s="80"/>
    </row>
    <row r="77" spans="2:12" x14ac:dyDescent="0.25">
      <c r="B77" s="31"/>
      <c r="C77" s="69"/>
      <c r="D77" s="69"/>
      <c r="E77" s="70">
        <v>3293</v>
      </c>
      <c r="F77" s="71" t="s">
        <v>110</v>
      </c>
      <c r="G77" s="73">
        <v>0</v>
      </c>
      <c r="H77" s="73"/>
      <c r="I77" s="73"/>
      <c r="J77" s="73">
        <v>0</v>
      </c>
      <c r="K77" s="80">
        <v>0</v>
      </c>
      <c r="L77" s="80"/>
    </row>
    <row r="78" spans="2:12" x14ac:dyDescent="0.25">
      <c r="B78" s="31"/>
      <c r="C78" s="69"/>
      <c r="D78" s="69"/>
      <c r="E78" s="70">
        <v>3294</v>
      </c>
      <c r="F78" s="71" t="s">
        <v>111</v>
      </c>
      <c r="G78" s="73">
        <v>943.09</v>
      </c>
      <c r="H78" s="73"/>
      <c r="I78" s="73"/>
      <c r="J78" s="73">
        <v>915</v>
      </c>
      <c r="K78" s="80">
        <f t="shared" si="31"/>
        <v>97.021493176685141</v>
      </c>
      <c r="L78" s="80"/>
    </row>
    <row r="79" spans="2:12" x14ac:dyDescent="0.25">
      <c r="B79" s="31"/>
      <c r="C79" s="69"/>
      <c r="D79" s="69"/>
      <c r="E79" s="70">
        <v>3295</v>
      </c>
      <c r="F79" s="71" t="s">
        <v>112</v>
      </c>
      <c r="G79" s="73">
        <v>4137.04</v>
      </c>
      <c r="H79" s="73"/>
      <c r="I79" s="73"/>
      <c r="J79" s="73">
        <v>6383.5</v>
      </c>
      <c r="K79" s="80">
        <f t="shared" si="31"/>
        <v>154.30114284609286</v>
      </c>
      <c r="L79" s="80"/>
    </row>
    <row r="80" spans="2:12" x14ac:dyDescent="0.25">
      <c r="B80" s="31"/>
      <c r="C80" s="69"/>
      <c r="D80" s="69"/>
      <c r="E80" s="70" t="s">
        <v>113</v>
      </c>
      <c r="F80" s="71" t="s">
        <v>114</v>
      </c>
      <c r="G80" s="73">
        <v>0</v>
      </c>
      <c r="H80" s="73"/>
      <c r="I80" s="73"/>
      <c r="J80" s="73">
        <v>0</v>
      </c>
      <c r="K80" s="80">
        <v>0</v>
      </c>
      <c r="L80" s="80"/>
    </row>
    <row r="81" spans="2:12" x14ac:dyDescent="0.25">
      <c r="B81" s="31"/>
      <c r="C81" s="69"/>
      <c r="D81" s="69"/>
      <c r="E81" s="70">
        <v>3299</v>
      </c>
      <c r="F81" s="71" t="s">
        <v>115</v>
      </c>
      <c r="G81" s="73">
        <v>3296.34</v>
      </c>
      <c r="H81" s="73"/>
      <c r="I81" s="73"/>
      <c r="J81" s="73">
        <v>5938.99</v>
      </c>
      <c r="K81" s="80">
        <f t="shared" si="31"/>
        <v>180.16921798115484</v>
      </c>
      <c r="L81" s="80"/>
    </row>
    <row r="82" spans="2:12" x14ac:dyDescent="0.25">
      <c r="B82" s="69"/>
      <c r="C82" s="69">
        <v>34</v>
      </c>
      <c r="D82" s="69"/>
      <c r="E82" s="70"/>
      <c r="F82" s="72" t="s">
        <v>122</v>
      </c>
      <c r="G82" s="73">
        <f t="shared" ref="G82" si="49">SUM(G83)</f>
        <v>839.43</v>
      </c>
      <c r="H82" s="73">
        <v>1300</v>
      </c>
      <c r="I82" s="73"/>
      <c r="J82" s="73">
        <f t="shared" ref="J82" si="50">SUM(J83)</f>
        <v>952.55</v>
      </c>
      <c r="K82" s="80">
        <f t="shared" si="31"/>
        <v>113.47581096696568</v>
      </c>
      <c r="L82" s="80">
        <f>SUM(J82/H82*100)</f>
        <v>73.273076923076914</v>
      </c>
    </row>
    <row r="83" spans="2:12" x14ac:dyDescent="0.25">
      <c r="B83" s="69"/>
      <c r="C83" s="69"/>
      <c r="D83" s="69">
        <v>343</v>
      </c>
      <c r="E83" s="9"/>
      <c r="F83" s="71" t="s">
        <v>124</v>
      </c>
      <c r="G83" s="73">
        <f t="shared" ref="G83" si="51">SUM(G84+G85)</f>
        <v>839.43</v>
      </c>
      <c r="H83" s="73"/>
      <c r="I83" s="73"/>
      <c r="J83" s="73">
        <f t="shared" ref="J83" si="52">SUM(J84+J85)</f>
        <v>952.55</v>
      </c>
      <c r="K83" s="80">
        <f t="shared" si="31"/>
        <v>113.47581096696568</v>
      </c>
      <c r="L83" s="80"/>
    </row>
    <row r="84" spans="2:12" x14ac:dyDescent="0.25">
      <c r="B84" s="69"/>
      <c r="C84" s="69"/>
      <c r="D84" s="69"/>
      <c r="E84" s="8">
        <v>3431</v>
      </c>
      <c r="F84" s="72" t="s">
        <v>123</v>
      </c>
      <c r="G84" s="73">
        <v>839.43</v>
      </c>
      <c r="H84" s="73"/>
      <c r="I84" s="73"/>
      <c r="J84" s="73">
        <v>952.55</v>
      </c>
      <c r="K84" s="80">
        <f t="shared" si="31"/>
        <v>113.47581096696568</v>
      </c>
      <c r="L84" s="80"/>
    </row>
    <row r="85" spans="2:12" x14ac:dyDescent="0.25">
      <c r="B85" s="69"/>
      <c r="C85" s="69"/>
      <c r="D85" s="69"/>
      <c r="E85" s="8">
        <v>3433</v>
      </c>
      <c r="F85" s="60" t="s">
        <v>138</v>
      </c>
      <c r="G85" s="73">
        <v>0</v>
      </c>
      <c r="H85" s="73"/>
      <c r="I85" s="73"/>
      <c r="J85" s="73">
        <v>0</v>
      </c>
      <c r="K85" s="80">
        <v>0</v>
      </c>
      <c r="L85" s="80"/>
    </row>
    <row r="86" spans="2:12" ht="25.5" x14ac:dyDescent="0.25">
      <c r="B86" s="69"/>
      <c r="C86" s="69">
        <v>37</v>
      </c>
      <c r="D86" s="69"/>
      <c r="E86" s="9"/>
      <c r="F86" s="71" t="s">
        <v>126</v>
      </c>
      <c r="G86" s="73">
        <f t="shared" ref="G86:G87" si="53">SUM(G87)</f>
        <v>28328.44</v>
      </c>
      <c r="H86" s="73">
        <v>33000</v>
      </c>
      <c r="I86" s="73"/>
      <c r="J86" s="73">
        <f t="shared" ref="J86:J87" si="54">SUM(J87)</f>
        <v>28417.599999999999</v>
      </c>
      <c r="K86" s="80">
        <f t="shared" si="31"/>
        <v>100.31473670982236</v>
      </c>
      <c r="L86" s="80">
        <f>SUM(J86/H86*100)</f>
        <v>86.11393939393939</v>
      </c>
    </row>
    <row r="87" spans="2:12" ht="25.5" x14ac:dyDescent="0.25">
      <c r="B87" s="69"/>
      <c r="C87" s="69"/>
      <c r="D87" s="69">
        <v>372</v>
      </c>
      <c r="E87" s="11"/>
      <c r="F87" s="72" t="s">
        <v>127</v>
      </c>
      <c r="G87" s="73">
        <f t="shared" si="53"/>
        <v>28328.44</v>
      </c>
      <c r="H87" s="73"/>
      <c r="I87" s="73"/>
      <c r="J87" s="73">
        <f t="shared" si="54"/>
        <v>28417.599999999999</v>
      </c>
      <c r="K87" s="80">
        <f t="shared" si="31"/>
        <v>100.31473670982236</v>
      </c>
      <c r="L87" s="80"/>
    </row>
    <row r="88" spans="2:12" x14ac:dyDescent="0.25">
      <c r="B88" s="69"/>
      <c r="C88" s="69"/>
      <c r="D88" s="69"/>
      <c r="E88" s="12">
        <v>3722</v>
      </c>
      <c r="F88" s="71" t="s">
        <v>125</v>
      </c>
      <c r="G88" s="73">
        <v>28328.44</v>
      </c>
      <c r="H88" s="73"/>
      <c r="I88" s="73"/>
      <c r="J88" s="73">
        <v>28417.599999999999</v>
      </c>
      <c r="K88" s="80">
        <f t="shared" ref="K88:K91" si="55">SUM(J88/G88*100)</f>
        <v>100.31473670982236</v>
      </c>
      <c r="L88" s="80"/>
    </row>
    <row r="89" spans="2:12" x14ac:dyDescent="0.25">
      <c r="B89" s="69"/>
      <c r="C89" s="69">
        <v>38</v>
      </c>
      <c r="D89" s="69"/>
      <c r="E89" s="12"/>
      <c r="F89" s="71" t="s">
        <v>241</v>
      </c>
      <c r="G89" s="73">
        <f t="shared" ref="G89:G90" si="56">SUM(G90)</f>
        <v>1007.55</v>
      </c>
      <c r="H89" s="73">
        <v>778.5</v>
      </c>
      <c r="I89" s="73"/>
      <c r="J89" s="73">
        <f t="shared" ref="J89:J90" si="57">SUM(J90)</f>
        <v>778.5</v>
      </c>
      <c r="K89" s="80">
        <f t="shared" si="55"/>
        <v>77.266636891469403</v>
      </c>
      <c r="L89" s="80">
        <f>SUM(J89/H89*100)</f>
        <v>100</v>
      </c>
    </row>
    <row r="90" spans="2:12" x14ac:dyDescent="0.25">
      <c r="B90" s="69"/>
      <c r="C90" s="69"/>
      <c r="D90" s="69">
        <v>381</v>
      </c>
      <c r="E90" s="12"/>
      <c r="F90" s="71" t="s">
        <v>84</v>
      </c>
      <c r="G90" s="73">
        <f t="shared" si="56"/>
        <v>1007.55</v>
      </c>
      <c r="H90" s="73">
        <f t="shared" ref="H90" si="58">SUM(H91)</f>
        <v>0</v>
      </c>
      <c r="I90" s="73"/>
      <c r="J90" s="73">
        <f t="shared" si="57"/>
        <v>778.5</v>
      </c>
      <c r="K90" s="80">
        <f t="shared" si="55"/>
        <v>77.266636891469403</v>
      </c>
      <c r="L90" s="80"/>
    </row>
    <row r="91" spans="2:12" x14ac:dyDescent="0.25">
      <c r="B91" s="69"/>
      <c r="C91" s="69"/>
      <c r="D91" s="69"/>
      <c r="E91" s="12">
        <v>3812</v>
      </c>
      <c r="F91" s="71" t="s">
        <v>242</v>
      </c>
      <c r="G91" s="73">
        <v>1007.55</v>
      </c>
      <c r="H91" s="73"/>
      <c r="I91" s="73"/>
      <c r="J91" s="73">
        <v>778.5</v>
      </c>
      <c r="K91" s="80">
        <f t="shared" si="55"/>
        <v>77.266636891469403</v>
      </c>
      <c r="L91" s="80"/>
    </row>
    <row r="92" spans="2:12" x14ac:dyDescent="0.25">
      <c r="B92" s="76">
        <v>4</v>
      </c>
      <c r="C92" s="76"/>
      <c r="D92" s="76"/>
      <c r="E92" s="26"/>
      <c r="F92" s="81" t="s">
        <v>5</v>
      </c>
      <c r="G92" s="77">
        <f t="shared" ref="G92:J92" si="59">SUM(G93)</f>
        <v>50948.87</v>
      </c>
      <c r="H92" s="77">
        <f t="shared" si="59"/>
        <v>63197.53</v>
      </c>
      <c r="I92" s="77">
        <f t="shared" si="59"/>
        <v>0</v>
      </c>
      <c r="J92" s="77">
        <f t="shared" si="59"/>
        <v>52713.04</v>
      </c>
      <c r="K92" s="80">
        <f t="shared" si="31"/>
        <v>103.46262831736995</v>
      </c>
      <c r="L92" s="80">
        <f t="shared" ref="L92:L93" si="60">SUM(J92/H92*100)</f>
        <v>83.40996871238481</v>
      </c>
    </row>
    <row r="93" spans="2:12" x14ac:dyDescent="0.25">
      <c r="B93" s="69"/>
      <c r="C93" s="69">
        <v>42</v>
      </c>
      <c r="D93" s="69"/>
      <c r="E93" s="8"/>
      <c r="F93" s="72" t="s">
        <v>133</v>
      </c>
      <c r="G93" s="73">
        <f>SUM(G94+G100+G102)</f>
        <v>50948.87</v>
      </c>
      <c r="H93" s="73">
        <v>63197.53</v>
      </c>
      <c r="I93" s="73"/>
      <c r="J93" s="73">
        <f>SUM(J94+J100+J102)</f>
        <v>52713.04</v>
      </c>
      <c r="K93" s="80">
        <f t="shared" si="31"/>
        <v>103.46262831736995</v>
      </c>
      <c r="L93" s="80">
        <f t="shared" si="60"/>
        <v>83.40996871238481</v>
      </c>
    </row>
    <row r="94" spans="2:12" x14ac:dyDescent="0.25">
      <c r="B94" s="69"/>
      <c r="C94" s="69"/>
      <c r="D94" s="69">
        <v>422</v>
      </c>
      <c r="E94" s="69"/>
      <c r="F94" s="71" t="s">
        <v>134</v>
      </c>
      <c r="G94" s="73">
        <f>SUM(G95+G96+G98+G99)</f>
        <v>27732.63</v>
      </c>
      <c r="H94" s="73">
        <f t="shared" ref="H94" si="61">SUM(H95+H96+H98+H99)</f>
        <v>0</v>
      </c>
      <c r="I94" s="73"/>
      <c r="J94" s="73">
        <f>SUM(J95+J96+J98+J99)</f>
        <v>30725.29</v>
      </c>
      <c r="K94" s="80">
        <f t="shared" si="31"/>
        <v>110.79111501505628</v>
      </c>
      <c r="L94" s="80"/>
    </row>
    <row r="95" spans="2:12" x14ac:dyDescent="0.25">
      <c r="B95" s="69"/>
      <c r="C95" s="69"/>
      <c r="D95" s="69"/>
      <c r="E95" s="69">
        <v>4221</v>
      </c>
      <c r="F95" s="71" t="s">
        <v>128</v>
      </c>
      <c r="G95" s="73">
        <v>20409.53</v>
      </c>
      <c r="H95" s="73"/>
      <c r="I95" s="73"/>
      <c r="J95" s="73">
        <v>12242.67</v>
      </c>
      <c r="K95" s="80">
        <f t="shared" si="31"/>
        <v>59.985065800143367</v>
      </c>
      <c r="L95" s="80"/>
    </row>
    <row r="96" spans="2:12" x14ac:dyDescent="0.25">
      <c r="B96" s="69"/>
      <c r="C96" s="69"/>
      <c r="D96" s="69"/>
      <c r="E96" s="69">
        <v>4223</v>
      </c>
      <c r="F96" s="71" t="s">
        <v>129</v>
      </c>
      <c r="G96" s="73">
        <v>1387.58</v>
      </c>
      <c r="H96" s="73"/>
      <c r="I96" s="73"/>
      <c r="J96" s="73">
        <v>7909.59</v>
      </c>
      <c r="K96" s="80">
        <f t="shared" si="31"/>
        <v>570.02767408005309</v>
      </c>
      <c r="L96" s="80"/>
    </row>
    <row r="97" spans="2:12" x14ac:dyDescent="0.25">
      <c r="B97" s="69"/>
      <c r="C97" s="69"/>
      <c r="D97" s="69"/>
      <c r="E97" s="69">
        <v>4225</v>
      </c>
      <c r="F97" s="71" t="s">
        <v>247</v>
      </c>
      <c r="G97" s="73">
        <v>0</v>
      </c>
      <c r="H97" s="73"/>
      <c r="I97" s="73"/>
      <c r="J97" s="73">
        <v>0</v>
      </c>
      <c r="K97" s="80"/>
      <c r="L97" s="80"/>
    </row>
    <row r="98" spans="2:12" x14ac:dyDescent="0.25">
      <c r="B98" s="69"/>
      <c r="C98" s="69"/>
      <c r="D98" s="69"/>
      <c r="E98" s="69">
        <v>4226</v>
      </c>
      <c r="F98" s="71" t="s">
        <v>130</v>
      </c>
      <c r="G98" s="73">
        <v>1170.8900000000001</v>
      </c>
      <c r="H98" s="73"/>
      <c r="I98" s="73"/>
      <c r="J98" s="73">
        <v>10573.03</v>
      </c>
      <c r="K98" s="80">
        <f t="shared" si="31"/>
        <v>902.99088727378307</v>
      </c>
      <c r="L98" s="80"/>
    </row>
    <row r="99" spans="2:12" x14ac:dyDescent="0.25">
      <c r="B99" s="69"/>
      <c r="C99" s="69"/>
      <c r="D99" s="69"/>
      <c r="E99" s="69">
        <v>4227</v>
      </c>
      <c r="F99" s="71" t="s">
        <v>240</v>
      </c>
      <c r="G99" s="73">
        <v>4764.63</v>
      </c>
      <c r="H99" s="73"/>
      <c r="I99" s="73"/>
      <c r="J99" s="73">
        <v>0</v>
      </c>
      <c r="K99" s="80">
        <v>0</v>
      </c>
      <c r="L99" s="80"/>
    </row>
    <row r="100" spans="2:12" ht="25.5" x14ac:dyDescent="0.25">
      <c r="B100" s="69"/>
      <c r="C100" s="69"/>
      <c r="D100" s="69">
        <v>424</v>
      </c>
      <c r="E100" s="69"/>
      <c r="F100" s="71" t="s">
        <v>135</v>
      </c>
      <c r="G100" s="73">
        <f t="shared" ref="G100" si="62">SUM(G101)</f>
        <v>23216.240000000002</v>
      </c>
      <c r="H100" s="73">
        <f t="shared" ref="H100" si="63">SUM(H101)</f>
        <v>0</v>
      </c>
      <c r="I100" s="73"/>
      <c r="J100" s="73">
        <f t="shared" ref="J100" si="64">SUM(J101)</f>
        <v>21987.75</v>
      </c>
      <c r="K100" s="80">
        <f t="shared" si="31"/>
        <v>94.708488540780067</v>
      </c>
      <c r="L100" s="80"/>
    </row>
    <row r="101" spans="2:12" x14ac:dyDescent="0.25">
      <c r="B101" s="69"/>
      <c r="C101" s="69"/>
      <c r="D101" s="69"/>
      <c r="E101" s="69">
        <v>4241</v>
      </c>
      <c r="F101" s="71" t="s">
        <v>131</v>
      </c>
      <c r="G101" s="73">
        <v>23216.240000000002</v>
      </c>
      <c r="H101" s="73"/>
      <c r="I101" s="73"/>
      <c r="J101" s="73">
        <v>21987.75</v>
      </c>
      <c r="K101" s="80">
        <f t="shared" si="31"/>
        <v>94.708488540780067</v>
      </c>
      <c r="L101" s="80"/>
    </row>
    <row r="102" spans="2:12" x14ac:dyDescent="0.25">
      <c r="B102" s="69"/>
      <c r="C102" s="69"/>
      <c r="D102" s="69">
        <v>426</v>
      </c>
      <c r="E102" s="69"/>
      <c r="F102" s="71" t="s">
        <v>136</v>
      </c>
      <c r="G102" s="73">
        <f t="shared" ref="G102" si="65">SUM(G103)</f>
        <v>0</v>
      </c>
      <c r="H102" s="73">
        <f t="shared" ref="H102" si="66">SUM(H103)</f>
        <v>0</v>
      </c>
      <c r="I102" s="73"/>
      <c r="J102" s="73">
        <f t="shared" ref="J102" si="67">SUM(J103)</f>
        <v>0</v>
      </c>
      <c r="K102" s="80"/>
      <c r="L102" s="80"/>
    </row>
    <row r="103" spans="2:12" x14ac:dyDescent="0.25">
      <c r="B103" s="69"/>
      <c r="C103" s="69"/>
      <c r="D103" s="69"/>
      <c r="E103" s="69">
        <v>4262</v>
      </c>
      <c r="F103" s="71" t="s">
        <v>132</v>
      </c>
      <c r="G103" s="73">
        <v>0</v>
      </c>
      <c r="H103" s="73"/>
      <c r="I103" s="73"/>
      <c r="J103" s="73">
        <v>0</v>
      </c>
      <c r="K103" s="80"/>
      <c r="L103" s="80"/>
    </row>
    <row r="104" spans="2:12" x14ac:dyDescent="0.25">
      <c r="B104" s="69"/>
      <c r="C104" s="69"/>
      <c r="D104" s="69"/>
      <c r="E104" s="69"/>
      <c r="F104" s="69"/>
      <c r="G104" s="73"/>
      <c r="H104" s="69"/>
      <c r="I104" s="69"/>
      <c r="J104" s="73"/>
      <c r="K104" s="69"/>
      <c r="L104" s="80"/>
    </row>
  </sheetData>
  <protectedRanges>
    <protectedRange algorithmName="SHA-512" hashValue="R8frfBQ/MhInQYm+jLEgMwgPwCkrGPIUaxyIFLRSCn/+fIsUU6bmJDax/r7gTh2PEAEvgODYwg0rRRjqSM/oww==" saltValue="tbZzHO5lCNHCDH5y3XGZag==" spinCount="100000" sqref="F30" name="Range1_6"/>
    <protectedRange algorithmName="SHA-512" hashValue="R8frfBQ/MhInQYm+jLEgMwgPwCkrGPIUaxyIFLRSCn/+fIsUU6bmJDax/r7gTh2PEAEvgODYwg0rRRjqSM/oww==" saltValue="tbZzHO5lCNHCDH5y3XGZag==" spinCount="100000" sqref="F31:F33" name="Range1_7"/>
    <protectedRange algorithmName="SHA-512" hashValue="R8frfBQ/MhInQYm+jLEgMwgPwCkrGPIUaxyIFLRSCn/+fIsUU6bmJDax/r7gTh2PEAEvgODYwg0rRRjqSM/oww==" saltValue="tbZzHO5lCNHCDH5y3XGZag==" spinCount="100000" sqref="F48" name="Range1_10"/>
    <protectedRange algorithmName="SHA-512" hashValue="R8frfBQ/MhInQYm+jLEgMwgPwCkrGPIUaxyIFLRSCn/+fIsUU6bmJDax/r7gTh2PEAEvgODYwg0rRRjqSM/oww==" saltValue="tbZzHO5lCNHCDH5y3XGZag==" spinCount="100000" sqref="F47" name="Range1_11"/>
    <protectedRange algorithmName="SHA-512" hashValue="R8frfBQ/MhInQYm+jLEgMwgPwCkrGPIUaxyIFLRSCn/+fIsUU6bmJDax/r7gTh2PEAEvgODYwg0rRRjqSM/oww==" saltValue="tbZzHO5lCNHCDH5y3XGZag==" spinCount="100000" sqref="E60:F82" name="Range1_12"/>
    <protectedRange algorithmName="SHA-512" hashValue="R8frfBQ/MhInQYm+jLEgMwgPwCkrGPIUaxyIFLRSCn/+fIsUU6bmJDax/r7gTh2PEAEvgODYwg0rRRjqSM/oww==" saltValue="tbZzHO5lCNHCDH5y3XGZag==" spinCount="100000" sqref="F57:F59" name="Range1_13"/>
    <protectedRange algorithmName="SHA-512" hashValue="R8frfBQ/MhInQYm+jLEgMwgPwCkrGPIUaxyIFLRSCn/+fIsUU6bmJDax/r7gTh2PEAEvgODYwg0rRRjqSM/oww==" saltValue="tbZzHO5lCNHCDH5y3XGZag==" spinCount="100000" sqref="F53:F55" name="Range1_14"/>
    <protectedRange algorithmName="SHA-512" hashValue="R8frfBQ/MhInQYm+jLEgMwgPwCkrGPIUaxyIFLRSCn/+fIsUU6bmJDax/r7gTh2PEAEvgODYwg0rRRjqSM/oww==" saltValue="tbZzHO5lCNHCDH5y3XGZag==" spinCount="100000" sqref="F83" name="Range1_15"/>
    <protectedRange algorithmName="SHA-512" hashValue="R8frfBQ/MhInQYm+jLEgMwgPwCkrGPIUaxyIFLRSCn/+fIsUU6bmJDax/r7gTh2PEAEvgODYwg0rRRjqSM/oww==" saltValue="tbZzHO5lCNHCDH5y3XGZag==" spinCount="100000" sqref="F84" name="Range1_16"/>
    <protectedRange algorithmName="SHA-512" hashValue="R8frfBQ/MhInQYm+jLEgMwgPwCkrGPIUaxyIFLRSCn/+fIsUU6bmJDax/r7gTh2PEAEvgODYwg0rRRjqSM/oww==" saltValue="tbZzHO5lCNHCDH5y3XGZag==" spinCount="100000" sqref="F86" name="Range1_17"/>
    <protectedRange algorithmName="SHA-512" hashValue="R8frfBQ/MhInQYm+jLEgMwgPwCkrGPIUaxyIFLRSCn/+fIsUU6bmJDax/r7gTh2PEAEvgODYwg0rRRjqSM/oww==" saltValue="tbZzHO5lCNHCDH5y3XGZag==" spinCount="100000" sqref="F87" name="Range1_18"/>
    <protectedRange algorithmName="SHA-512" hashValue="R8frfBQ/MhInQYm+jLEgMwgPwCkrGPIUaxyIFLRSCn/+fIsUU6bmJDax/r7gTh2PEAEvgODYwg0rRRjqSM/oww==" saltValue="tbZzHO5lCNHCDH5y3XGZag==" spinCount="100000" sqref="F88:F91" name="Range1_20"/>
    <protectedRange algorithmName="SHA-512" hashValue="R8frfBQ/MhInQYm+jLEgMwgPwCkrGPIUaxyIFLRSCn/+fIsUU6bmJDax/r7gTh2PEAEvgODYwg0rRRjqSM/oww==" saltValue="tbZzHO5lCNHCDH5y3XGZag==" spinCount="100000" sqref="F92" name="Range1_21"/>
    <protectedRange algorithmName="SHA-512" hashValue="R8frfBQ/MhInQYm+jLEgMwgPwCkrGPIUaxyIFLRSCn/+fIsUU6bmJDax/r7gTh2PEAEvgODYwg0rRRjqSM/oww==" saltValue="tbZzHO5lCNHCDH5y3XGZag==" spinCount="100000" sqref="F93" name="Range1_22"/>
    <protectedRange algorithmName="SHA-512" hashValue="R8frfBQ/MhInQYm+jLEgMwgPwCkrGPIUaxyIFLRSCn/+fIsUU6bmJDax/r7gTh2PEAEvgODYwg0rRRjqSM/oww==" saltValue="tbZzHO5lCNHCDH5y3XGZag==" spinCount="100000" sqref="F94:F95" name="Range1_23"/>
    <protectedRange algorithmName="SHA-512" hashValue="R8frfBQ/MhInQYm+jLEgMwgPwCkrGPIUaxyIFLRSCn/+fIsUU6bmJDax/r7gTh2PEAEvgODYwg0rRRjqSM/oww==" saltValue="tbZzHO5lCNHCDH5y3XGZag==" spinCount="100000" sqref="F96:F97" name="Range1_25"/>
    <protectedRange algorithmName="SHA-512" hashValue="R8frfBQ/MhInQYm+jLEgMwgPwCkrGPIUaxyIFLRSCn/+fIsUU6bmJDax/r7gTh2PEAEvgODYwg0rRRjqSM/oww==" saltValue="tbZzHO5lCNHCDH5y3XGZag==" spinCount="100000" sqref="F98:F99" name="Range1_26"/>
    <protectedRange algorithmName="SHA-512" hashValue="R8frfBQ/MhInQYm+jLEgMwgPwCkrGPIUaxyIFLRSCn/+fIsUU6bmJDax/r7gTh2PEAEvgODYwg0rRRjqSM/oww==" saltValue="tbZzHO5lCNHCDH5y3XGZag==" spinCount="100000" sqref="F100:F101" name="Range1_27"/>
    <protectedRange algorithmName="SHA-512" hashValue="R8frfBQ/MhInQYm+jLEgMwgPwCkrGPIUaxyIFLRSCn/+fIsUU6bmJDax/r7gTh2PEAEvgODYwg0rRRjqSM/oww==" saltValue="tbZzHO5lCNHCDH5y3XGZag==" spinCount="100000" sqref="F102" name="Range1_29"/>
    <protectedRange algorithmName="SHA-512" hashValue="R8frfBQ/MhInQYm+jLEgMwgPwCkrGPIUaxyIFLRSCn/+fIsUU6bmJDax/r7gTh2PEAEvgODYwg0rRRjqSM/oww==" saltValue="tbZzHO5lCNHCDH5y3XGZag==" spinCount="100000" sqref="F103" name="Range1_30"/>
    <protectedRange algorithmName="SHA-512" hashValue="R8frfBQ/MhInQYm+jLEgMwgPwCkrGPIUaxyIFLRSCn/+fIsUU6bmJDax/r7gTh2PEAEvgODYwg0rRRjqSM/oww==" saltValue="tbZzHO5lCNHCDH5y3XGZag==" spinCount="100000" sqref="F49" name="Range1_32"/>
    <protectedRange algorithmName="SHA-512" hashValue="R8frfBQ/MhInQYm+jLEgMwgPwCkrGPIUaxyIFLRSCn/+fIsUU6bmJDax/r7gTh2PEAEvgODYwg0rRRjqSM/oww==" saltValue="tbZzHO5lCNHCDH5y3XGZag==" spinCount="100000" sqref="F85" name="Range1_33"/>
  </protectedRanges>
  <mergeCells count="7">
    <mergeCell ref="B38:F38"/>
    <mergeCell ref="B37:F37"/>
    <mergeCell ref="B8:F8"/>
    <mergeCell ref="B9:F9"/>
    <mergeCell ref="B2:L2"/>
    <mergeCell ref="B4:L4"/>
    <mergeCell ref="B6:L6"/>
  </mergeCells>
  <pageMargins left="0.7" right="0.7" top="0.75" bottom="0.75" header="0.3" footer="0.3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H50"/>
  <sheetViews>
    <sheetView workbookViewId="0">
      <selection activeCell="F44" sqref="F4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0"/>
      <c r="C1" s="20"/>
      <c r="D1" s="20"/>
      <c r="E1" s="20"/>
      <c r="F1" s="3"/>
      <c r="G1" s="3"/>
      <c r="H1" s="3"/>
    </row>
    <row r="2" spans="2:8" ht="15.75" customHeight="1" x14ac:dyDescent="0.25">
      <c r="B2" s="166" t="s">
        <v>38</v>
      </c>
      <c r="C2" s="166"/>
      <c r="D2" s="166"/>
      <c r="E2" s="166"/>
      <c r="F2" s="166"/>
      <c r="G2" s="166"/>
      <c r="H2" s="166"/>
    </row>
    <row r="3" spans="2:8" ht="18" x14ac:dyDescent="0.25">
      <c r="B3" s="20"/>
      <c r="C3" s="20"/>
      <c r="D3" s="20"/>
      <c r="E3" s="20"/>
      <c r="F3" s="3"/>
      <c r="G3" s="3"/>
      <c r="H3" s="3"/>
    </row>
    <row r="4" spans="2:8" ht="25.5" x14ac:dyDescent="0.25">
      <c r="B4" s="42" t="s">
        <v>6</v>
      </c>
      <c r="C4" s="42" t="s">
        <v>243</v>
      </c>
      <c r="D4" s="42" t="s">
        <v>253</v>
      </c>
      <c r="E4" s="42" t="s">
        <v>254</v>
      </c>
      <c r="F4" s="42" t="s">
        <v>255</v>
      </c>
      <c r="G4" s="42" t="s">
        <v>16</v>
      </c>
      <c r="H4" s="42" t="s">
        <v>48</v>
      </c>
    </row>
    <row r="5" spans="2:8" x14ac:dyDescent="0.25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18</v>
      </c>
      <c r="H5" s="42" t="s">
        <v>90</v>
      </c>
    </row>
    <row r="6" spans="2:8" x14ac:dyDescent="0.25">
      <c r="B6" s="7" t="s">
        <v>37</v>
      </c>
      <c r="C6" s="55">
        <f>SUM(C7+C11+C14+C17+C21)</f>
        <v>2015749.64</v>
      </c>
      <c r="D6" s="65">
        <f>SUM(D7+D11+D14+D17+D21)</f>
        <v>2420007.4699999997</v>
      </c>
      <c r="E6" s="55">
        <f>SUM(E7+E11+E14+E17+E21)</f>
        <v>0</v>
      </c>
      <c r="F6" s="55">
        <f>SUM(F7+F11+F14+F17+F21)</f>
        <v>2165487.6100000003</v>
      </c>
      <c r="G6" s="77">
        <f>SUM(F6/C6*100)</f>
        <v>107.42840117783676</v>
      </c>
      <c r="H6" s="77">
        <f>SUM(F6/D6*100)</f>
        <v>89.482682877834279</v>
      </c>
    </row>
    <row r="7" spans="2:8" x14ac:dyDescent="0.25">
      <c r="B7" s="7" t="s">
        <v>35</v>
      </c>
      <c r="C7" s="126">
        <f t="shared" ref="C7" si="0">SUM(C8+C9)</f>
        <v>404981.86</v>
      </c>
      <c r="D7" s="52">
        <f>SUM(D8+D9)</f>
        <v>413988.97</v>
      </c>
      <c r="E7" s="126">
        <f t="shared" ref="E7:F7" si="1">SUM(E8+E9)</f>
        <v>0</v>
      </c>
      <c r="F7" s="126">
        <f t="shared" si="1"/>
        <v>371305.56</v>
      </c>
      <c r="G7" s="77">
        <f t="shared" ref="G7:G43" si="2">SUM(F7/C7*100)</f>
        <v>91.684491744889513</v>
      </c>
      <c r="H7" s="77">
        <f t="shared" ref="H7:H8" si="3">SUM(F7/D7*100)</f>
        <v>89.689722892858725</v>
      </c>
    </row>
    <row r="8" spans="2:8" x14ac:dyDescent="0.25">
      <c r="B8" s="35" t="s">
        <v>34</v>
      </c>
      <c r="C8" s="127">
        <v>404981.86</v>
      </c>
      <c r="D8" s="52">
        <v>413988.97</v>
      </c>
      <c r="E8" s="126">
        <v>0</v>
      </c>
      <c r="F8" s="127">
        <v>371305.56</v>
      </c>
      <c r="G8" s="77">
        <f t="shared" si="2"/>
        <v>91.684491744889513</v>
      </c>
      <c r="H8" s="77">
        <f t="shared" si="3"/>
        <v>89.689722892858725</v>
      </c>
    </row>
    <row r="9" spans="2:8" x14ac:dyDescent="0.25">
      <c r="B9" s="34" t="s">
        <v>33</v>
      </c>
      <c r="C9" s="127"/>
      <c r="D9" s="52"/>
      <c r="E9" s="126"/>
      <c r="F9" s="127"/>
      <c r="G9" s="77"/>
      <c r="H9" s="77"/>
    </row>
    <row r="10" spans="2:8" x14ac:dyDescent="0.25">
      <c r="B10" s="34"/>
      <c r="C10" s="127"/>
      <c r="D10" s="52"/>
      <c r="E10" s="126"/>
      <c r="F10" s="127"/>
      <c r="G10" s="77"/>
      <c r="H10" s="77"/>
    </row>
    <row r="11" spans="2:8" x14ac:dyDescent="0.25">
      <c r="B11" s="7" t="s">
        <v>30</v>
      </c>
      <c r="C11" s="126">
        <f t="shared" ref="C11:F11" si="4">SUM(C12)</f>
        <v>1128.67</v>
      </c>
      <c r="D11" s="52">
        <f>SUM(D12)</f>
        <v>700</v>
      </c>
      <c r="E11" s="126">
        <f t="shared" si="4"/>
        <v>0</v>
      </c>
      <c r="F11" s="126">
        <f t="shared" si="4"/>
        <v>207.21</v>
      </c>
      <c r="G11" s="77">
        <f t="shared" si="2"/>
        <v>18.358776258782463</v>
      </c>
      <c r="H11" s="77">
        <f t="shared" ref="H11:H12" si="5">SUM(F11/D11*100)</f>
        <v>29.601428571428574</v>
      </c>
    </row>
    <row r="12" spans="2:8" x14ac:dyDescent="0.25">
      <c r="B12" s="33" t="s">
        <v>29</v>
      </c>
      <c r="C12" s="127">
        <v>1128.67</v>
      </c>
      <c r="D12" s="52">
        <v>700</v>
      </c>
      <c r="E12" s="128">
        <v>0</v>
      </c>
      <c r="F12" s="127">
        <v>207.21</v>
      </c>
      <c r="G12" s="77">
        <f t="shared" si="2"/>
        <v>18.358776258782463</v>
      </c>
      <c r="H12" s="77">
        <f t="shared" si="5"/>
        <v>29.601428571428574</v>
      </c>
    </row>
    <row r="13" spans="2:8" x14ac:dyDescent="0.25">
      <c r="B13" s="33"/>
      <c r="C13" s="127"/>
      <c r="D13" s="52"/>
      <c r="E13" s="128"/>
      <c r="F13" s="127"/>
      <c r="G13" s="77"/>
      <c r="H13" s="77"/>
    </row>
    <row r="14" spans="2:8" x14ac:dyDescent="0.25">
      <c r="B14" s="82" t="s">
        <v>245</v>
      </c>
      <c r="C14" s="128">
        <f>SUM(C15)</f>
        <v>49186.94</v>
      </c>
      <c r="D14" s="128">
        <f>SUM(D15)</f>
        <v>60000</v>
      </c>
      <c r="E14" s="128">
        <f>SUM(E15)</f>
        <v>0</v>
      </c>
      <c r="F14" s="128">
        <f>SUM(F15)</f>
        <v>50525.27</v>
      </c>
      <c r="G14" s="77">
        <f t="shared" si="2"/>
        <v>102.72090518336776</v>
      </c>
      <c r="H14" s="77">
        <f t="shared" ref="H14:H15" si="6">SUM(F14/D14*100)</f>
        <v>84.208783333333329</v>
      </c>
    </row>
    <row r="15" spans="2:8" x14ac:dyDescent="0.25">
      <c r="B15" s="33" t="s">
        <v>246</v>
      </c>
      <c r="C15" s="127">
        <v>49186.94</v>
      </c>
      <c r="D15" s="52">
        <v>60000</v>
      </c>
      <c r="E15" s="128">
        <v>0</v>
      </c>
      <c r="F15" s="127">
        <v>50525.27</v>
      </c>
      <c r="G15" s="77">
        <f t="shared" si="2"/>
        <v>102.72090518336776</v>
      </c>
      <c r="H15" s="77">
        <f t="shared" si="6"/>
        <v>84.208783333333329</v>
      </c>
    </row>
    <row r="16" spans="2:8" x14ac:dyDescent="0.25">
      <c r="B16" s="12"/>
      <c r="C16" s="127"/>
      <c r="D16" s="52"/>
      <c r="E16" s="128"/>
      <c r="F16" s="127"/>
      <c r="G16" s="77"/>
      <c r="H16" s="77"/>
    </row>
    <row r="17" spans="2:8" x14ac:dyDescent="0.25">
      <c r="B17" s="82" t="s">
        <v>139</v>
      </c>
      <c r="C17" s="126">
        <f t="shared" ref="C17" si="7">SUM(C18+C19+C20)</f>
        <v>1557034.15</v>
      </c>
      <c r="D17" s="52">
        <f>SUM(D18+D19+D20)</f>
        <v>1940818.5</v>
      </c>
      <c r="E17" s="126">
        <f t="shared" ref="E17:F17" si="8">SUM(E18+E19+E20)</f>
        <v>0</v>
      </c>
      <c r="F17" s="126">
        <f t="shared" si="8"/>
        <v>1738995.3699999999</v>
      </c>
      <c r="G17" s="77">
        <f t="shared" si="2"/>
        <v>111.68639878579414</v>
      </c>
      <c r="H17" s="77">
        <f t="shared" ref="H17:H22" si="9">SUM(F17/D17*100)</f>
        <v>89.601133233220935</v>
      </c>
    </row>
    <row r="18" spans="2:8" x14ac:dyDescent="0.25">
      <c r="B18" s="33" t="s">
        <v>225</v>
      </c>
      <c r="C18" s="127">
        <v>1433135.16</v>
      </c>
      <c r="D18" s="52">
        <v>1696000</v>
      </c>
      <c r="E18" s="128">
        <v>0</v>
      </c>
      <c r="F18" s="127">
        <v>1542967.39</v>
      </c>
      <c r="G18" s="77">
        <f t="shared" si="2"/>
        <v>107.66377331779368</v>
      </c>
      <c r="H18" s="77">
        <f t="shared" si="9"/>
        <v>90.976850825471686</v>
      </c>
    </row>
    <row r="19" spans="2:8" x14ac:dyDescent="0.25">
      <c r="B19" s="33" t="s">
        <v>226</v>
      </c>
      <c r="C19" s="127">
        <v>68199.08</v>
      </c>
      <c r="D19" s="52">
        <v>98318.5</v>
      </c>
      <c r="E19" s="128">
        <v>0</v>
      </c>
      <c r="F19" s="127">
        <v>103846.56</v>
      </c>
      <c r="G19" s="77">
        <f t="shared" si="2"/>
        <v>152.269737363026</v>
      </c>
      <c r="H19" s="77">
        <f t="shared" si="9"/>
        <v>105.62260408773527</v>
      </c>
    </row>
    <row r="20" spans="2:8" x14ac:dyDescent="0.25">
      <c r="B20" s="33" t="s">
        <v>227</v>
      </c>
      <c r="C20" s="127">
        <v>55699.91</v>
      </c>
      <c r="D20" s="52">
        <v>146500</v>
      </c>
      <c r="E20" s="128">
        <v>0</v>
      </c>
      <c r="F20" s="127">
        <v>92181.42</v>
      </c>
      <c r="G20" s="77">
        <f t="shared" si="2"/>
        <v>165.49653311827612</v>
      </c>
      <c r="H20" s="77">
        <f t="shared" si="9"/>
        <v>62.922470989761095</v>
      </c>
    </row>
    <row r="21" spans="2:8" x14ac:dyDescent="0.25">
      <c r="B21" s="82" t="s">
        <v>140</v>
      </c>
      <c r="C21" s="126">
        <f t="shared" ref="C21:F21" si="10">SUM(C22)</f>
        <v>3418.02</v>
      </c>
      <c r="D21" s="52">
        <f>SUM(D22)</f>
        <v>4500</v>
      </c>
      <c r="E21" s="126">
        <f t="shared" si="10"/>
        <v>0</v>
      </c>
      <c r="F21" s="126">
        <f t="shared" si="10"/>
        <v>4454.2</v>
      </c>
      <c r="G21" s="77">
        <f t="shared" si="2"/>
        <v>130.31521173076811</v>
      </c>
      <c r="H21" s="77">
        <f t="shared" si="9"/>
        <v>98.982222222222219</v>
      </c>
    </row>
    <row r="22" spans="2:8" x14ac:dyDescent="0.25">
      <c r="B22" s="33" t="s">
        <v>141</v>
      </c>
      <c r="C22" s="127">
        <v>3418.02</v>
      </c>
      <c r="D22" s="52">
        <v>4500</v>
      </c>
      <c r="E22" s="128">
        <v>0</v>
      </c>
      <c r="F22" s="127">
        <v>4454.2</v>
      </c>
      <c r="G22" s="77">
        <f t="shared" si="2"/>
        <v>130.31521173076811</v>
      </c>
      <c r="H22" s="77">
        <f t="shared" si="9"/>
        <v>98.982222222222219</v>
      </c>
    </row>
    <row r="23" spans="2:8" x14ac:dyDescent="0.25">
      <c r="B23" s="33"/>
      <c r="C23" s="127"/>
      <c r="D23" s="52"/>
      <c r="E23" s="128"/>
      <c r="F23" s="127"/>
      <c r="G23" s="77"/>
      <c r="H23" s="77"/>
    </row>
    <row r="24" spans="2:8" ht="15.75" customHeight="1" x14ac:dyDescent="0.25">
      <c r="B24" s="7" t="s">
        <v>36</v>
      </c>
      <c r="C24" s="55">
        <f>SUM(C25+C29+C32+C35+C39+C42)</f>
        <v>2042853.13</v>
      </c>
      <c r="D24" s="65">
        <f>SUM(D25+D29+D32+D35+D39+D42)</f>
        <v>2191652.5</v>
      </c>
      <c r="E24" s="55">
        <f>SUM(E25+E29+E32+E35+E39+E42)</f>
        <v>0</v>
      </c>
      <c r="F24" s="55">
        <f>SUM(F25+F29+F32+F35+F39+F42)</f>
        <v>2318819.4699999997</v>
      </c>
      <c r="G24" s="77">
        <f t="shared" si="2"/>
        <v>113.5088683541337</v>
      </c>
      <c r="H24" s="77">
        <f t="shared" ref="H24:H26" si="11">SUM(F24/D24*100)</f>
        <v>105.80233271469814</v>
      </c>
    </row>
    <row r="25" spans="2:8" ht="15.75" customHeight="1" x14ac:dyDescent="0.25">
      <c r="B25" s="7" t="s">
        <v>35</v>
      </c>
      <c r="C25" s="126">
        <f t="shared" ref="C25" si="12">SUM(C26+C27)</f>
        <v>404981.86</v>
      </c>
      <c r="D25" s="52">
        <f>SUM(D26+D27)</f>
        <v>409388.93</v>
      </c>
      <c r="E25" s="126">
        <f t="shared" ref="E25:F25" si="13">SUM(E26+E27)</f>
        <v>0</v>
      </c>
      <c r="F25" s="126">
        <f t="shared" si="13"/>
        <v>392542.15</v>
      </c>
      <c r="G25" s="77">
        <f t="shared" si="2"/>
        <v>96.92832908614723</v>
      </c>
      <c r="H25" s="77">
        <f t="shared" si="11"/>
        <v>95.884896057155245</v>
      </c>
    </row>
    <row r="26" spans="2:8" x14ac:dyDescent="0.25">
      <c r="B26" s="35" t="s">
        <v>34</v>
      </c>
      <c r="C26" s="127">
        <v>404981.86</v>
      </c>
      <c r="D26" s="52">
        <v>409388.93</v>
      </c>
      <c r="E26" s="126">
        <v>0</v>
      </c>
      <c r="F26" s="127">
        <v>392542.15</v>
      </c>
      <c r="G26" s="77">
        <f t="shared" si="2"/>
        <v>96.92832908614723</v>
      </c>
      <c r="H26" s="77">
        <f t="shared" si="11"/>
        <v>95.884896057155245</v>
      </c>
    </row>
    <row r="27" spans="2:8" x14ac:dyDescent="0.25">
      <c r="B27" s="34" t="s">
        <v>33</v>
      </c>
      <c r="C27" s="127"/>
      <c r="D27" s="52"/>
      <c r="E27" s="126"/>
      <c r="F27" s="127"/>
      <c r="G27" s="77"/>
      <c r="H27" s="77"/>
    </row>
    <row r="28" spans="2:8" x14ac:dyDescent="0.25">
      <c r="B28" s="34"/>
      <c r="C28" s="127"/>
      <c r="D28" s="52"/>
      <c r="E28" s="126"/>
      <c r="F28" s="127"/>
      <c r="G28" s="77"/>
      <c r="H28" s="77"/>
    </row>
    <row r="29" spans="2:8" x14ac:dyDescent="0.25">
      <c r="B29" s="7" t="s">
        <v>30</v>
      </c>
      <c r="C29" s="126">
        <f t="shared" ref="C29" si="14">SUM(C30+C34)</f>
        <v>205.25</v>
      </c>
      <c r="D29" s="52">
        <f>SUM(D30+D34)</f>
        <v>520</v>
      </c>
      <c r="E29" s="126">
        <f>SUM(E30+E34)</f>
        <v>0</v>
      </c>
      <c r="F29" s="126">
        <f t="shared" ref="F29" si="15">SUM(F30+F34)</f>
        <v>93.3</v>
      </c>
      <c r="G29" s="77">
        <f t="shared" si="2"/>
        <v>45.456760048721073</v>
      </c>
      <c r="H29" s="77">
        <f t="shared" ref="H29:H30" si="16">SUM(F29/D29*100)</f>
        <v>17.94230769230769</v>
      </c>
    </row>
    <row r="30" spans="2:8" x14ac:dyDescent="0.25">
      <c r="B30" s="33" t="s">
        <v>29</v>
      </c>
      <c r="C30" s="127">
        <v>205.25</v>
      </c>
      <c r="D30" s="52">
        <v>520</v>
      </c>
      <c r="E30" s="128">
        <v>0</v>
      </c>
      <c r="F30" s="127">
        <v>93.3</v>
      </c>
      <c r="G30" s="77">
        <f t="shared" si="2"/>
        <v>45.456760048721073</v>
      </c>
      <c r="H30" s="77">
        <f t="shared" si="16"/>
        <v>17.94230769230769</v>
      </c>
    </row>
    <row r="31" spans="2:8" x14ac:dyDescent="0.25">
      <c r="B31" s="33"/>
      <c r="C31" s="127"/>
      <c r="D31" s="52"/>
      <c r="E31" s="128"/>
      <c r="F31" s="127"/>
      <c r="G31" s="77"/>
      <c r="H31" s="77"/>
    </row>
    <row r="32" spans="2:8" x14ac:dyDescent="0.25">
      <c r="B32" s="82" t="s">
        <v>245</v>
      </c>
      <c r="C32" s="128">
        <f>SUM(C33)</f>
        <v>27548.55</v>
      </c>
      <c r="D32" s="128">
        <f>SUM(D33)</f>
        <v>61500</v>
      </c>
      <c r="E32" s="128">
        <f>SUM(E33)</f>
        <v>0</v>
      </c>
      <c r="F32" s="128">
        <f>SUM(F33)</f>
        <v>38567.57</v>
      </c>
      <c r="G32" s="77">
        <f t="shared" si="2"/>
        <v>139.99854801795374</v>
      </c>
      <c r="H32" s="77">
        <f t="shared" ref="H32:H33" si="17">SUM(F32/D32*100)</f>
        <v>62.711495934959352</v>
      </c>
    </row>
    <row r="33" spans="2:8" x14ac:dyDescent="0.25">
      <c r="B33" s="33" t="s">
        <v>246</v>
      </c>
      <c r="C33" s="127">
        <v>27548.55</v>
      </c>
      <c r="D33" s="52">
        <v>61500</v>
      </c>
      <c r="E33" s="128">
        <v>0</v>
      </c>
      <c r="F33" s="127">
        <v>38567.57</v>
      </c>
      <c r="G33" s="77">
        <f t="shared" si="2"/>
        <v>139.99854801795374</v>
      </c>
      <c r="H33" s="77">
        <f t="shared" si="17"/>
        <v>62.711495934959352</v>
      </c>
    </row>
    <row r="34" spans="2:8" x14ac:dyDescent="0.25">
      <c r="B34" s="12"/>
      <c r="C34" s="127"/>
      <c r="D34" s="52"/>
      <c r="E34" s="128"/>
      <c r="F34" s="127"/>
      <c r="G34" s="77"/>
      <c r="H34" s="77"/>
    </row>
    <row r="35" spans="2:8" x14ac:dyDescent="0.25">
      <c r="B35" s="82" t="s">
        <v>139</v>
      </c>
      <c r="C35" s="126">
        <f t="shared" ref="C35" si="18">SUM(C36+C37+C38)</f>
        <v>1573887.81</v>
      </c>
      <c r="D35" s="52">
        <f>SUM(D36+D37+D38)</f>
        <v>1656142.55</v>
      </c>
      <c r="E35" s="126">
        <f t="shared" ref="E35:F35" si="19">SUM(E36+E37+E38)</f>
        <v>0</v>
      </c>
      <c r="F35" s="126">
        <f t="shared" si="19"/>
        <v>1862615.4999999998</v>
      </c>
      <c r="G35" s="77">
        <f t="shared" si="2"/>
        <v>118.34487109980221</v>
      </c>
      <c r="H35" s="77">
        <f t="shared" ref="H35:H40" si="20">SUM(F35/D35*100)</f>
        <v>112.46710012975632</v>
      </c>
    </row>
    <row r="36" spans="2:8" x14ac:dyDescent="0.25">
      <c r="B36" s="33" t="s">
        <v>225</v>
      </c>
      <c r="C36" s="127">
        <v>1433135.16</v>
      </c>
      <c r="D36" s="52">
        <v>1500000</v>
      </c>
      <c r="E36" s="128">
        <v>0</v>
      </c>
      <c r="F36" s="127">
        <v>1673495.42</v>
      </c>
      <c r="G36" s="77">
        <f t="shared" si="2"/>
        <v>116.77163931976939</v>
      </c>
      <c r="H36" s="77">
        <f t="shared" si="20"/>
        <v>111.56636133333333</v>
      </c>
    </row>
    <row r="37" spans="2:8" x14ac:dyDescent="0.25">
      <c r="B37" s="33" t="s">
        <v>226</v>
      </c>
      <c r="C37" s="127">
        <v>85052.54</v>
      </c>
      <c r="D37" s="73">
        <v>93542.55</v>
      </c>
      <c r="E37" s="129">
        <v>0</v>
      </c>
      <c r="F37" s="127">
        <v>81050.89</v>
      </c>
      <c r="G37" s="77">
        <f t="shared" si="2"/>
        <v>95.295084661786717</v>
      </c>
      <c r="H37" s="77">
        <f t="shared" si="20"/>
        <v>86.646012964153741</v>
      </c>
    </row>
    <row r="38" spans="2:8" x14ac:dyDescent="0.25">
      <c r="B38" s="33" t="s">
        <v>227</v>
      </c>
      <c r="C38" s="127">
        <v>55700.11</v>
      </c>
      <c r="D38" s="73">
        <v>62600</v>
      </c>
      <c r="E38" s="129">
        <v>0</v>
      </c>
      <c r="F38" s="127">
        <v>108069.19</v>
      </c>
      <c r="G38" s="77">
        <f t="shared" si="2"/>
        <v>194.01970660381102</v>
      </c>
      <c r="H38" s="77">
        <f t="shared" si="20"/>
        <v>172.63448881789139</v>
      </c>
    </row>
    <row r="39" spans="2:8" x14ac:dyDescent="0.25">
      <c r="B39" s="82" t="s">
        <v>140</v>
      </c>
      <c r="C39" s="127">
        <f t="shared" ref="C39:F39" si="21">SUM(C40)</f>
        <v>3268.02</v>
      </c>
      <c r="D39" s="73">
        <f>SUM(D40)</f>
        <v>3700</v>
      </c>
      <c r="E39" s="127">
        <f t="shared" si="21"/>
        <v>0</v>
      </c>
      <c r="F39" s="127">
        <f t="shared" si="21"/>
        <v>3508.2</v>
      </c>
      <c r="G39" s="77">
        <f t="shared" si="2"/>
        <v>107.34940422641233</v>
      </c>
      <c r="H39" s="77">
        <f t="shared" si="20"/>
        <v>94.816216216216205</v>
      </c>
    </row>
    <row r="40" spans="2:8" x14ac:dyDescent="0.25">
      <c r="B40" s="33" t="s">
        <v>141</v>
      </c>
      <c r="C40" s="127">
        <v>3268.02</v>
      </c>
      <c r="D40" s="73">
        <v>3700</v>
      </c>
      <c r="E40" s="129">
        <v>0</v>
      </c>
      <c r="F40" s="127">
        <v>3508.2</v>
      </c>
      <c r="G40" s="77">
        <f t="shared" si="2"/>
        <v>107.34940422641233</v>
      </c>
      <c r="H40" s="77">
        <f t="shared" si="20"/>
        <v>94.816216216216205</v>
      </c>
    </row>
    <row r="41" spans="2:8" x14ac:dyDescent="0.25">
      <c r="B41" s="7"/>
      <c r="C41" s="127"/>
      <c r="D41" s="69"/>
      <c r="E41" s="129"/>
      <c r="F41" s="127"/>
      <c r="G41" s="77"/>
      <c r="H41" s="77"/>
    </row>
    <row r="42" spans="2:8" x14ac:dyDescent="0.25">
      <c r="B42" s="7" t="s">
        <v>228</v>
      </c>
      <c r="C42" s="127">
        <f t="shared" ref="C42:F42" si="22">SUM(C43)</f>
        <v>32961.64</v>
      </c>
      <c r="D42" s="73">
        <f t="shared" si="22"/>
        <v>60401.02</v>
      </c>
      <c r="E42" s="127">
        <f t="shared" si="22"/>
        <v>0</v>
      </c>
      <c r="F42" s="127">
        <f t="shared" si="22"/>
        <v>21492.75</v>
      </c>
      <c r="G42" s="77">
        <f t="shared" si="2"/>
        <v>65.205341724501579</v>
      </c>
      <c r="H42" s="77">
        <f t="shared" ref="H42:H43" si="23">SUM(F42/D42*100)</f>
        <v>35.583422266710066</v>
      </c>
    </row>
    <row r="43" spans="2:8" x14ac:dyDescent="0.25">
      <c r="B43" s="106" t="s">
        <v>229</v>
      </c>
      <c r="C43" s="127">
        <v>32961.64</v>
      </c>
      <c r="D43" s="52">
        <v>60401.02</v>
      </c>
      <c r="E43" s="128">
        <v>0</v>
      </c>
      <c r="F43" s="127">
        <v>21492.75</v>
      </c>
      <c r="G43" s="77">
        <f t="shared" si="2"/>
        <v>65.205341724501579</v>
      </c>
      <c r="H43" s="77">
        <f t="shared" si="23"/>
        <v>35.583422266710066</v>
      </c>
    </row>
    <row r="44" spans="2:8" x14ac:dyDescent="0.25">
      <c r="B44" s="83"/>
    </row>
    <row r="45" spans="2:8" x14ac:dyDescent="0.25">
      <c r="B45" s="83"/>
    </row>
    <row r="46" spans="2:8" x14ac:dyDescent="0.25">
      <c r="B46" s="84"/>
    </row>
    <row r="47" spans="2:8" x14ac:dyDescent="0.25">
      <c r="B47" s="85"/>
    </row>
    <row r="48" spans="2:8" x14ac:dyDescent="0.25">
      <c r="B48" s="84"/>
    </row>
    <row r="49" spans="2:2" x14ac:dyDescent="0.25">
      <c r="B49" s="85"/>
    </row>
    <row r="50" spans="2:2" x14ac:dyDescent="0.25">
      <c r="B50" s="86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73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H13"/>
  <sheetViews>
    <sheetView workbookViewId="0">
      <selection activeCell="C4" sqref="C4:H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0"/>
      <c r="C1" s="20"/>
      <c r="D1" s="20"/>
      <c r="E1" s="20"/>
      <c r="F1" s="3"/>
      <c r="G1" s="3"/>
      <c r="H1" s="3"/>
    </row>
    <row r="2" spans="2:8" ht="15.75" customHeight="1" x14ac:dyDescent="0.25">
      <c r="B2" s="166" t="s">
        <v>47</v>
      </c>
      <c r="C2" s="166"/>
      <c r="D2" s="166"/>
      <c r="E2" s="166"/>
      <c r="F2" s="166"/>
      <c r="G2" s="166"/>
      <c r="H2" s="166"/>
    </row>
    <row r="3" spans="2:8" ht="18" x14ac:dyDescent="0.25">
      <c r="B3" s="20"/>
      <c r="C3" s="20"/>
      <c r="D3" s="20"/>
      <c r="E3" s="20"/>
      <c r="F3" s="3"/>
      <c r="G3" s="3"/>
      <c r="H3" s="3"/>
    </row>
    <row r="4" spans="2:8" ht="25.5" x14ac:dyDescent="0.25">
      <c r="B4" s="42" t="s">
        <v>6</v>
      </c>
      <c r="C4" s="42" t="s">
        <v>243</v>
      </c>
      <c r="D4" s="42" t="s">
        <v>253</v>
      </c>
      <c r="E4" s="42" t="s">
        <v>254</v>
      </c>
      <c r="F4" s="42" t="s">
        <v>255</v>
      </c>
      <c r="G4" s="42" t="s">
        <v>16</v>
      </c>
      <c r="H4" s="42" t="s">
        <v>48</v>
      </c>
    </row>
    <row r="5" spans="2:8" x14ac:dyDescent="0.25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18</v>
      </c>
      <c r="H5" s="42" t="s">
        <v>90</v>
      </c>
    </row>
    <row r="6" spans="2:8" ht="15.75" customHeight="1" x14ac:dyDescent="0.25">
      <c r="B6" s="7" t="s">
        <v>36</v>
      </c>
      <c r="C6" s="52">
        <v>2042853.13</v>
      </c>
      <c r="D6" s="52">
        <f t="shared" ref="D6:F6" si="0">SUM(D7+D10)</f>
        <v>2453305</v>
      </c>
      <c r="E6" s="52">
        <f t="shared" ref="E6" si="1">SUM(E7+E10)</f>
        <v>0</v>
      </c>
      <c r="F6" s="52">
        <f t="shared" si="0"/>
        <v>2318819.4700000002</v>
      </c>
      <c r="G6" s="52">
        <f t="shared" ref="G6" si="2">SUM(G7+G10)</f>
        <v>113.49582091591677</v>
      </c>
      <c r="H6" s="52">
        <f>SUM(H7+H10)</f>
        <v>183.36554983241643</v>
      </c>
    </row>
    <row r="7" spans="2:8" ht="15.75" customHeight="1" x14ac:dyDescent="0.25">
      <c r="B7" s="7" t="s">
        <v>68</v>
      </c>
      <c r="C7" s="52">
        <v>2042853.13</v>
      </c>
      <c r="D7" s="52">
        <f t="shared" ref="D7:F7" si="3">SUM(D8)</f>
        <v>2453005</v>
      </c>
      <c r="E7" s="52">
        <f t="shared" si="3"/>
        <v>0</v>
      </c>
      <c r="F7" s="52">
        <f t="shared" si="3"/>
        <v>2318552.9300000002</v>
      </c>
      <c r="G7" s="52">
        <f>SUM(F7/C7*100)</f>
        <v>113.49582091591677</v>
      </c>
      <c r="H7" s="52">
        <f t="shared" ref="H7" si="4">SUM(H8)</f>
        <v>94.51888316574977</v>
      </c>
    </row>
    <row r="8" spans="2:8" x14ac:dyDescent="0.25">
      <c r="B8" s="48" t="s">
        <v>69</v>
      </c>
      <c r="C8" s="73">
        <v>2042853.13</v>
      </c>
      <c r="D8" s="52">
        <v>2453005</v>
      </c>
      <c r="E8" s="52">
        <v>0</v>
      </c>
      <c r="F8" s="73">
        <v>2318552.9300000002</v>
      </c>
      <c r="G8" s="53">
        <f>SUM(F8/C8*100)</f>
        <v>113.49582091591677</v>
      </c>
      <c r="H8" s="53">
        <f>SUM(F8/D8*100)</f>
        <v>94.51888316574977</v>
      </c>
    </row>
    <row r="9" spans="2:8" x14ac:dyDescent="0.25">
      <c r="B9" s="50"/>
      <c r="C9" s="31"/>
      <c r="D9" s="52"/>
      <c r="E9" s="5"/>
      <c r="F9" s="31"/>
      <c r="G9" s="53"/>
      <c r="H9" s="53"/>
    </row>
    <row r="10" spans="2:8" x14ac:dyDescent="0.25">
      <c r="B10" s="7" t="s">
        <v>70</v>
      </c>
      <c r="C10" s="52">
        <v>0</v>
      </c>
      <c r="D10" s="52">
        <f t="shared" ref="D10:F10" si="5">SUM(D11)</f>
        <v>300</v>
      </c>
      <c r="E10" s="52">
        <f t="shared" si="5"/>
        <v>0</v>
      </c>
      <c r="F10" s="52">
        <f t="shared" si="5"/>
        <v>266.54000000000002</v>
      </c>
      <c r="G10" s="52">
        <v>0</v>
      </c>
      <c r="H10" s="52">
        <f t="shared" ref="H10" si="6">SUM(H11)</f>
        <v>88.846666666666678</v>
      </c>
    </row>
    <row r="11" spans="2:8" ht="28.5" customHeight="1" x14ac:dyDescent="0.25">
      <c r="B11" s="51" t="s">
        <v>71</v>
      </c>
      <c r="C11" s="31">
        <v>0</v>
      </c>
      <c r="D11" s="52">
        <v>300</v>
      </c>
      <c r="E11" s="52">
        <v>0</v>
      </c>
      <c r="F11" s="66">
        <v>266.54000000000002</v>
      </c>
      <c r="G11" s="53">
        <v>0</v>
      </c>
      <c r="H11" s="53">
        <f>SUM(F11/D11*100)</f>
        <v>88.846666666666678</v>
      </c>
    </row>
    <row r="12" spans="2:8" x14ac:dyDescent="0.25">
      <c r="B12" s="49"/>
      <c r="C12" s="5"/>
      <c r="D12" s="5"/>
      <c r="E12" s="6"/>
      <c r="F12" s="31"/>
      <c r="G12" s="53"/>
      <c r="H12" s="53"/>
    </row>
    <row r="13" spans="2:8" x14ac:dyDescent="0.25">
      <c r="B13" s="12" t="s">
        <v>15</v>
      </c>
      <c r="C13" s="5"/>
      <c r="D13" s="5"/>
      <c r="E13" s="6"/>
      <c r="F13" s="31"/>
      <c r="G13" s="53"/>
      <c r="H13" s="5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L16"/>
  <sheetViews>
    <sheetView workbookViewId="0">
      <selection activeCell="G5" sqref="G5:L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18" customHeight="1" x14ac:dyDescent="0.25">
      <c r="B2" s="166" t="s">
        <v>64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2:12" ht="15.75" customHeight="1" x14ac:dyDescent="0.25">
      <c r="B3" s="166" t="s">
        <v>39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2:12" ht="18" x14ac:dyDescent="0.25">
      <c r="B4" s="20"/>
      <c r="C4" s="20"/>
      <c r="D4" s="20"/>
      <c r="E4" s="20"/>
      <c r="F4" s="20"/>
      <c r="G4" s="20"/>
      <c r="H4" s="20"/>
      <c r="I4" s="20"/>
      <c r="J4" s="3"/>
      <c r="K4" s="3"/>
      <c r="L4" s="3"/>
    </row>
    <row r="5" spans="2:12" ht="25.5" customHeight="1" x14ac:dyDescent="0.25">
      <c r="B5" s="176" t="s">
        <v>6</v>
      </c>
      <c r="C5" s="177"/>
      <c r="D5" s="177"/>
      <c r="E5" s="177"/>
      <c r="F5" s="178"/>
      <c r="G5" s="42" t="s">
        <v>243</v>
      </c>
      <c r="H5" s="42" t="s">
        <v>253</v>
      </c>
      <c r="I5" s="42" t="s">
        <v>254</v>
      </c>
      <c r="J5" s="42" t="s">
        <v>255</v>
      </c>
      <c r="K5" s="42" t="s">
        <v>16</v>
      </c>
      <c r="L5" s="42" t="s">
        <v>48</v>
      </c>
    </row>
    <row r="6" spans="2:12" x14ac:dyDescent="0.25">
      <c r="B6" s="176">
        <v>1</v>
      </c>
      <c r="C6" s="177"/>
      <c r="D6" s="177"/>
      <c r="E6" s="177"/>
      <c r="F6" s="178"/>
      <c r="G6" s="44">
        <v>2</v>
      </c>
      <c r="H6" s="44">
        <v>3</v>
      </c>
      <c r="I6" s="44">
        <v>4</v>
      </c>
      <c r="J6" s="44">
        <v>5</v>
      </c>
      <c r="K6" s="44" t="s">
        <v>230</v>
      </c>
      <c r="L6" s="44" t="s">
        <v>90</v>
      </c>
    </row>
    <row r="7" spans="2:12" ht="25.5" x14ac:dyDescent="0.25">
      <c r="B7" s="7">
        <v>8</v>
      </c>
      <c r="C7" s="7"/>
      <c r="D7" s="7"/>
      <c r="E7" s="7"/>
      <c r="F7" s="7" t="s">
        <v>8</v>
      </c>
      <c r="G7" s="5"/>
      <c r="H7" s="5"/>
      <c r="I7" s="5"/>
      <c r="J7" s="31"/>
      <c r="K7" s="31"/>
      <c r="L7" s="31"/>
    </row>
    <row r="8" spans="2:12" x14ac:dyDescent="0.25">
      <c r="B8" s="7"/>
      <c r="C8" s="12">
        <v>84</v>
      </c>
      <c r="D8" s="12"/>
      <c r="E8" s="12"/>
      <c r="F8" s="12" t="s">
        <v>13</v>
      </c>
      <c r="G8" s="5"/>
      <c r="H8" s="5"/>
      <c r="I8" s="5"/>
      <c r="J8" s="31"/>
      <c r="K8" s="31"/>
      <c r="L8" s="31"/>
    </row>
    <row r="9" spans="2:12" ht="51" x14ac:dyDescent="0.25">
      <c r="B9" s="8"/>
      <c r="C9" s="8"/>
      <c r="D9" s="8">
        <v>841</v>
      </c>
      <c r="E9" s="8"/>
      <c r="F9" s="32" t="s">
        <v>40</v>
      </c>
      <c r="G9" s="5"/>
      <c r="H9" s="5"/>
      <c r="I9" s="5"/>
      <c r="J9" s="31"/>
      <c r="K9" s="31"/>
      <c r="L9" s="31"/>
    </row>
    <row r="10" spans="2:12" ht="25.5" x14ac:dyDescent="0.25">
      <c r="B10" s="8"/>
      <c r="C10" s="8"/>
      <c r="D10" s="8"/>
      <c r="E10" s="8">
        <v>8413</v>
      </c>
      <c r="F10" s="32" t="s">
        <v>41</v>
      </c>
      <c r="G10" s="5">
        <v>0</v>
      </c>
      <c r="H10" s="5">
        <v>0</v>
      </c>
      <c r="I10" s="5"/>
      <c r="J10" s="5">
        <v>0</v>
      </c>
      <c r="K10" s="5">
        <v>0</v>
      </c>
      <c r="L10" s="5">
        <v>0</v>
      </c>
    </row>
    <row r="11" spans="2:12" x14ac:dyDescent="0.25">
      <c r="B11" s="8"/>
      <c r="C11" s="8"/>
      <c r="D11" s="8"/>
      <c r="E11" s="9" t="s">
        <v>24</v>
      </c>
      <c r="F11" s="14"/>
      <c r="G11" s="5"/>
      <c r="H11" s="5"/>
      <c r="I11" s="5"/>
      <c r="J11" s="31"/>
      <c r="K11" s="31"/>
      <c r="L11" s="31"/>
    </row>
    <row r="12" spans="2:12" ht="25.5" x14ac:dyDescent="0.25">
      <c r="B12" s="10">
        <v>5</v>
      </c>
      <c r="C12" s="11"/>
      <c r="D12" s="11"/>
      <c r="E12" s="11"/>
      <c r="F12" s="24" t="s">
        <v>9</v>
      </c>
      <c r="G12" s="5"/>
      <c r="H12" s="5"/>
      <c r="I12" s="5"/>
      <c r="J12" s="31"/>
      <c r="K12" s="31"/>
      <c r="L12" s="31"/>
    </row>
    <row r="13" spans="2:12" ht="25.5" x14ac:dyDescent="0.25">
      <c r="B13" s="12"/>
      <c r="C13" s="12">
        <v>54</v>
      </c>
      <c r="D13" s="12"/>
      <c r="E13" s="12"/>
      <c r="F13" s="25" t="s">
        <v>14</v>
      </c>
      <c r="G13" s="5"/>
      <c r="H13" s="5"/>
      <c r="I13" s="6"/>
      <c r="J13" s="31"/>
      <c r="K13" s="31"/>
      <c r="L13" s="31"/>
    </row>
    <row r="14" spans="2:12" ht="63.75" x14ac:dyDescent="0.25">
      <c r="B14" s="12"/>
      <c r="C14" s="12"/>
      <c r="D14" s="12">
        <v>541</v>
      </c>
      <c r="E14" s="32"/>
      <c r="F14" s="32" t="s">
        <v>42</v>
      </c>
      <c r="G14" s="5"/>
      <c r="H14" s="5"/>
      <c r="I14" s="6"/>
      <c r="J14" s="31"/>
      <c r="K14" s="31"/>
      <c r="L14" s="31"/>
    </row>
    <row r="15" spans="2:12" ht="38.25" x14ac:dyDescent="0.25">
      <c r="B15" s="12"/>
      <c r="C15" s="12"/>
      <c r="D15" s="12"/>
      <c r="E15" s="32">
        <v>5413</v>
      </c>
      <c r="F15" s="32" t="s">
        <v>43</v>
      </c>
      <c r="G15" s="5">
        <v>0</v>
      </c>
      <c r="H15" s="5">
        <v>0</v>
      </c>
      <c r="I15" s="5"/>
      <c r="J15" s="5">
        <v>0</v>
      </c>
      <c r="K15" s="5">
        <v>0</v>
      </c>
      <c r="L15" s="5">
        <v>0</v>
      </c>
    </row>
    <row r="16" spans="2:12" x14ac:dyDescent="0.25">
      <c r="B16" s="13" t="s">
        <v>15</v>
      </c>
      <c r="C16" s="11"/>
      <c r="D16" s="11"/>
      <c r="E16" s="11"/>
      <c r="F16" s="24" t="s">
        <v>24</v>
      </c>
      <c r="G16" s="5"/>
      <c r="H16" s="5"/>
      <c r="I16" s="5"/>
      <c r="J16" s="31"/>
      <c r="K16" s="31"/>
      <c r="L16" s="31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B1:H26"/>
  <sheetViews>
    <sheetView workbookViewId="0">
      <selection activeCell="C4" sqref="C4:H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0"/>
      <c r="C1" s="20"/>
      <c r="D1" s="20"/>
      <c r="E1" s="20"/>
      <c r="F1" s="3"/>
      <c r="G1" s="3"/>
      <c r="H1" s="3"/>
    </row>
    <row r="2" spans="2:8" ht="15.75" customHeight="1" x14ac:dyDescent="0.25">
      <c r="B2" s="166" t="s">
        <v>44</v>
      </c>
      <c r="C2" s="166"/>
      <c r="D2" s="166"/>
      <c r="E2" s="166"/>
      <c r="F2" s="166"/>
      <c r="G2" s="166"/>
      <c r="H2" s="166"/>
    </row>
    <row r="3" spans="2:8" ht="18" x14ac:dyDescent="0.25">
      <c r="B3" s="20"/>
      <c r="C3" s="20"/>
      <c r="D3" s="20"/>
      <c r="E3" s="20"/>
      <c r="F3" s="3"/>
      <c r="G3" s="3"/>
      <c r="H3" s="3"/>
    </row>
    <row r="4" spans="2:8" ht="25.5" x14ac:dyDescent="0.25">
      <c r="B4" s="42" t="s">
        <v>6</v>
      </c>
      <c r="C4" s="42" t="s">
        <v>243</v>
      </c>
      <c r="D4" s="42" t="s">
        <v>253</v>
      </c>
      <c r="E4" s="42" t="s">
        <v>254</v>
      </c>
      <c r="F4" s="42" t="s">
        <v>255</v>
      </c>
      <c r="G4" s="42" t="s">
        <v>16</v>
      </c>
      <c r="H4" s="42" t="s">
        <v>48</v>
      </c>
    </row>
    <row r="5" spans="2:8" x14ac:dyDescent="0.25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18</v>
      </c>
      <c r="H5" s="42" t="s">
        <v>90</v>
      </c>
    </row>
    <row r="6" spans="2:8" x14ac:dyDescent="0.25">
      <c r="B6" s="7" t="s">
        <v>45</v>
      </c>
      <c r="C6" s="5">
        <v>0</v>
      </c>
      <c r="D6" s="5">
        <v>0</v>
      </c>
      <c r="E6" s="5"/>
      <c r="F6" s="5">
        <v>0</v>
      </c>
      <c r="G6" s="5">
        <v>0</v>
      </c>
      <c r="H6" s="5">
        <v>0</v>
      </c>
    </row>
    <row r="7" spans="2:8" x14ac:dyDescent="0.25">
      <c r="B7" s="7" t="s">
        <v>35</v>
      </c>
      <c r="C7" s="5">
        <v>0</v>
      </c>
      <c r="D7" s="5">
        <v>0</v>
      </c>
      <c r="E7" s="5"/>
      <c r="F7" s="5">
        <v>0</v>
      </c>
      <c r="G7" s="5">
        <v>0</v>
      </c>
      <c r="H7" s="5">
        <v>0</v>
      </c>
    </row>
    <row r="8" spans="2:8" x14ac:dyDescent="0.25">
      <c r="B8" s="35" t="s">
        <v>34</v>
      </c>
      <c r="C8" s="5">
        <v>0</v>
      </c>
      <c r="D8" s="5">
        <v>0</v>
      </c>
      <c r="E8" s="5"/>
      <c r="F8" s="5">
        <v>0</v>
      </c>
      <c r="G8" s="5">
        <v>0</v>
      </c>
      <c r="H8" s="5">
        <v>0</v>
      </c>
    </row>
    <row r="9" spans="2:8" x14ac:dyDescent="0.25">
      <c r="B9" s="34" t="s">
        <v>33</v>
      </c>
      <c r="C9" s="5">
        <v>0</v>
      </c>
      <c r="D9" s="5">
        <v>0</v>
      </c>
      <c r="E9" s="5"/>
      <c r="F9" s="5">
        <v>0</v>
      </c>
      <c r="G9" s="5">
        <v>0</v>
      </c>
      <c r="H9" s="5">
        <v>0</v>
      </c>
    </row>
    <row r="10" spans="2:8" x14ac:dyDescent="0.25">
      <c r="B10" s="34" t="s">
        <v>24</v>
      </c>
      <c r="C10" s="5"/>
      <c r="D10" s="5"/>
      <c r="E10" s="5"/>
      <c r="F10" s="5"/>
      <c r="G10" s="5"/>
      <c r="H10" s="5"/>
    </row>
    <row r="11" spans="2:8" x14ac:dyDescent="0.25">
      <c r="B11" s="7" t="s">
        <v>32</v>
      </c>
      <c r="C11" s="5">
        <v>0</v>
      </c>
      <c r="D11" s="5">
        <v>0</v>
      </c>
      <c r="E11" s="5"/>
      <c r="F11" s="5">
        <v>0</v>
      </c>
      <c r="G11" s="5">
        <v>0</v>
      </c>
      <c r="H11" s="5">
        <v>0</v>
      </c>
    </row>
    <row r="12" spans="2:8" x14ac:dyDescent="0.25">
      <c r="B12" s="33" t="s">
        <v>31</v>
      </c>
      <c r="C12" s="5">
        <v>0</v>
      </c>
      <c r="D12" s="5">
        <v>0</v>
      </c>
      <c r="E12" s="5"/>
      <c r="F12" s="5">
        <v>0</v>
      </c>
      <c r="G12" s="5">
        <v>0</v>
      </c>
      <c r="H12" s="5">
        <v>0</v>
      </c>
    </row>
    <row r="13" spans="2:8" x14ac:dyDescent="0.25">
      <c r="B13" s="7" t="s">
        <v>30</v>
      </c>
      <c r="C13" s="5">
        <v>0</v>
      </c>
      <c r="D13" s="5">
        <v>0</v>
      </c>
      <c r="E13" s="5"/>
      <c r="F13" s="5">
        <v>0</v>
      </c>
      <c r="G13" s="5">
        <v>0</v>
      </c>
      <c r="H13" s="5">
        <v>0</v>
      </c>
    </row>
    <row r="14" spans="2:8" x14ac:dyDescent="0.25">
      <c r="B14" s="33" t="s">
        <v>29</v>
      </c>
      <c r="C14" s="5">
        <v>0</v>
      </c>
      <c r="D14" s="5">
        <v>0</v>
      </c>
      <c r="E14" s="5"/>
      <c r="F14" s="5">
        <v>0</v>
      </c>
      <c r="G14" s="5">
        <v>0</v>
      </c>
      <c r="H14" s="5">
        <v>0</v>
      </c>
    </row>
    <row r="15" spans="2:8" x14ac:dyDescent="0.25">
      <c r="B15" s="12" t="s">
        <v>15</v>
      </c>
      <c r="C15" s="5"/>
      <c r="D15" s="5"/>
      <c r="E15" s="5"/>
      <c r="F15" s="5"/>
      <c r="G15" s="5"/>
      <c r="H15" s="5"/>
    </row>
    <row r="16" spans="2:8" x14ac:dyDescent="0.25">
      <c r="B16" s="33"/>
      <c r="C16" s="5"/>
      <c r="D16" s="5"/>
      <c r="E16" s="5"/>
      <c r="F16" s="5"/>
      <c r="G16" s="5"/>
      <c r="H16" s="5"/>
    </row>
    <row r="17" spans="2:8" ht="15.75" customHeight="1" x14ac:dyDescent="0.25">
      <c r="B17" s="7" t="s">
        <v>46</v>
      </c>
      <c r="C17" s="5">
        <v>0</v>
      </c>
      <c r="D17" s="5">
        <v>0</v>
      </c>
      <c r="E17" s="5"/>
      <c r="F17" s="5">
        <v>0</v>
      </c>
      <c r="G17" s="5">
        <v>0</v>
      </c>
      <c r="H17" s="5">
        <v>0</v>
      </c>
    </row>
    <row r="18" spans="2:8" ht="15.75" customHeight="1" x14ac:dyDescent="0.25">
      <c r="B18" s="7" t="s">
        <v>35</v>
      </c>
      <c r="C18" s="5">
        <v>0</v>
      </c>
      <c r="D18" s="5">
        <v>0</v>
      </c>
      <c r="E18" s="5"/>
      <c r="F18" s="5">
        <v>0</v>
      </c>
      <c r="G18" s="5">
        <v>0</v>
      </c>
      <c r="H18" s="5">
        <v>0</v>
      </c>
    </row>
    <row r="19" spans="2:8" x14ac:dyDescent="0.25">
      <c r="B19" s="35" t="s">
        <v>34</v>
      </c>
      <c r="C19" s="5">
        <v>0</v>
      </c>
      <c r="D19" s="5">
        <v>0</v>
      </c>
      <c r="E19" s="5"/>
      <c r="F19" s="5">
        <v>0</v>
      </c>
      <c r="G19" s="5">
        <v>0</v>
      </c>
      <c r="H19" s="5">
        <v>0</v>
      </c>
    </row>
    <row r="20" spans="2:8" x14ac:dyDescent="0.25">
      <c r="B20" s="34" t="s">
        <v>33</v>
      </c>
      <c r="C20" s="5">
        <v>0</v>
      </c>
      <c r="D20" s="5">
        <v>0</v>
      </c>
      <c r="E20" s="5"/>
      <c r="F20" s="5">
        <v>0</v>
      </c>
      <c r="G20" s="5">
        <v>0</v>
      </c>
      <c r="H20" s="5">
        <v>0</v>
      </c>
    </row>
    <row r="21" spans="2:8" x14ac:dyDescent="0.25">
      <c r="B21" s="34" t="s">
        <v>24</v>
      </c>
      <c r="C21" s="5"/>
      <c r="D21" s="5"/>
      <c r="E21" s="5"/>
      <c r="F21" s="5"/>
      <c r="G21" s="5"/>
      <c r="H21" s="5"/>
    </row>
    <row r="22" spans="2:8" x14ac:dyDescent="0.25">
      <c r="B22" s="7" t="s">
        <v>32</v>
      </c>
      <c r="C22" s="5">
        <v>0</v>
      </c>
      <c r="D22" s="5">
        <v>0</v>
      </c>
      <c r="E22" s="5"/>
      <c r="F22" s="5">
        <v>0</v>
      </c>
      <c r="G22" s="5">
        <v>0</v>
      </c>
      <c r="H22" s="5">
        <v>0</v>
      </c>
    </row>
    <row r="23" spans="2:8" x14ac:dyDescent="0.25">
      <c r="B23" s="33" t="s">
        <v>31</v>
      </c>
      <c r="C23" s="5">
        <v>0</v>
      </c>
      <c r="D23" s="5">
        <v>0</v>
      </c>
      <c r="E23" s="5"/>
      <c r="F23" s="5">
        <v>0</v>
      </c>
      <c r="G23" s="5">
        <v>0</v>
      </c>
      <c r="H23" s="5">
        <v>0</v>
      </c>
    </row>
    <row r="24" spans="2:8" x14ac:dyDescent="0.25">
      <c r="B24" s="7" t="s">
        <v>30</v>
      </c>
      <c r="C24" s="5">
        <v>0</v>
      </c>
      <c r="D24" s="5">
        <v>0</v>
      </c>
      <c r="E24" s="5"/>
      <c r="F24" s="5">
        <v>0</v>
      </c>
      <c r="G24" s="5">
        <v>0</v>
      </c>
      <c r="H24" s="5">
        <v>0</v>
      </c>
    </row>
    <row r="25" spans="2:8" x14ac:dyDescent="0.25">
      <c r="B25" s="33" t="s">
        <v>29</v>
      </c>
      <c r="C25" s="5">
        <v>0</v>
      </c>
      <c r="D25" s="5">
        <v>0</v>
      </c>
      <c r="E25" s="5"/>
      <c r="F25" s="5">
        <v>0</v>
      </c>
      <c r="G25" s="5">
        <v>0</v>
      </c>
      <c r="H25" s="5">
        <v>0</v>
      </c>
    </row>
    <row r="26" spans="2:8" x14ac:dyDescent="0.25">
      <c r="B26" s="12" t="s">
        <v>15</v>
      </c>
      <c r="C26" s="5"/>
      <c r="D26" s="5"/>
      <c r="E26" s="5"/>
      <c r="F26" s="5"/>
      <c r="G26" s="5"/>
      <c r="H26" s="5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1:L833"/>
  <sheetViews>
    <sheetView tabSelected="1" topLeftCell="A75" workbookViewId="0">
      <selection activeCell="G27" sqref="G27:G2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7.42578125" customWidth="1"/>
    <col min="6" max="8" width="25.28515625" customWidth="1"/>
    <col min="9" max="9" width="15.7109375" style="114" customWidth="1"/>
  </cols>
  <sheetData>
    <row r="1" spans="2:9" ht="18" x14ac:dyDescent="0.25">
      <c r="B1" s="2"/>
      <c r="C1" s="2"/>
      <c r="D1" s="2"/>
      <c r="E1" s="2"/>
      <c r="F1" s="2"/>
      <c r="G1" s="2"/>
      <c r="H1" s="2"/>
      <c r="I1" s="107"/>
    </row>
    <row r="2" spans="2:9" ht="18" customHeight="1" x14ac:dyDescent="0.25">
      <c r="B2" s="166" t="s">
        <v>10</v>
      </c>
      <c r="C2" s="281"/>
      <c r="D2" s="281"/>
      <c r="E2" s="281"/>
      <c r="F2" s="281"/>
      <c r="G2" s="281"/>
      <c r="H2" s="281"/>
      <c r="I2" s="281"/>
    </row>
    <row r="3" spans="2:9" ht="18" x14ac:dyDescent="0.25">
      <c r="B3" s="2"/>
      <c r="C3" s="2"/>
      <c r="D3" s="2"/>
      <c r="E3" s="2"/>
      <c r="F3" s="2"/>
      <c r="G3" s="2"/>
      <c r="H3" s="2"/>
      <c r="I3" s="107"/>
    </row>
    <row r="4" spans="2:9" ht="15.75" x14ac:dyDescent="0.25">
      <c r="B4" s="283" t="s">
        <v>65</v>
      </c>
      <c r="C4" s="283"/>
      <c r="D4" s="283"/>
      <c r="E4" s="283"/>
      <c r="F4" s="283"/>
      <c r="G4" s="283"/>
      <c r="H4" s="283"/>
      <c r="I4" s="283"/>
    </row>
    <row r="5" spans="2:9" ht="18" x14ac:dyDescent="0.25">
      <c r="B5" s="20"/>
      <c r="C5" s="20"/>
      <c r="D5" s="20"/>
      <c r="E5" s="20"/>
      <c r="F5" s="20"/>
      <c r="G5" s="20"/>
      <c r="H5" s="20"/>
      <c r="I5" s="107"/>
    </row>
    <row r="6" spans="2:9" ht="25.5" x14ac:dyDescent="0.25">
      <c r="B6" s="176" t="s">
        <v>6</v>
      </c>
      <c r="C6" s="177"/>
      <c r="D6" s="177"/>
      <c r="E6" s="178"/>
      <c r="F6" s="42" t="s">
        <v>253</v>
      </c>
      <c r="G6" s="42" t="s">
        <v>254</v>
      </c>
      <c r="H6" s="42" t="s">
        <v>257</v>
      </c>
      <c r="I6" s="108" t="s">
        <v>48</v>
      </c>
    </row>
    <row r="7" spans="2:9" s="30" customFormat="1" ht="15.75" customHeight="1" x14ac:dyDescent="0.2">
      <c r="B7" s="284">
        <v>1</v>
      </c>
      <c r="C7" s="285"/>
      <c r="D7" s="285"/>
      <c r="E7" s="286"/>
      <c r="F7" s="43">
        <v>2</v>
      </c>
      <c r="G7" s="43">
        <v>3</v>
      </c>
      <c r="H7" s="43">
        <v>4</v>
      </c>
      <c r="I7" s="109" t="s">
        <v>206</v>
      </c>
    </row>
    <row r="8" spans="2:9" s="30" customFormat="1" ht="45" customHeight="1" x14ac:dyDescent="0.2">
      <c r="B8" s="293">
        <v>11461</v>
      </c>
      <c r="C8" s="293"/>
      <c r="D8" s="293"/>
      <c r="E8" s="89" t="s">
        <v>205</v>
      </c>
      <c r="F8" s="91">
        <f>SUM(F9+F21+F34)</f>
        <v>2453305</v>
      </c>
      <c r="G8" s="91">
        <f>SUM(G9+G21+G34)</f>
        <v>0</v>
      </c>
      <c r="H8" s="101">
        <f>SUM(H9+H21+H34)</f>
        <v>2318819.4700000002</v>
      </c>
      <c r="I8" s="110">
        <f>SUM(H8/F8*100)</f>
        <v>94.518189544308612</v>
      </c>
    </row>
    <row r="9" spans="2:9" s="45" customFormat="1" ht="15" customHeight="1" x14ac:dyDescent="0.25">
      <c r="B9" s="275" t="s">
        <v>142</v>
      </c>
      <c r="C9" s="276"/>
      <c r="D9" s="277"/>
      <c r="E9" s="287" t="s">
        <v>143</v>
      </c>
      <c r="F9" s="232">
        <f>SUM(F11)</f>
        <v>1000</v>
      </c>
      <c r="G9" s="232">
        <f>SUM(G11)</f>
        <v>0</v>
      </c>
      <c r="H9" s="232">
        <f>SUM(H11)</f>
        <v>900</v>
      </c>
      <c r="I9" s="234">
        <f t="shared" ref="I9:I18" si="0">SUM(H9/F9*100)</f>
        <v>90</v>
      </c>
    </row>
    <row r="10" spans="2:9" s="45" customFormat="1" ht="15" customHeight="1" x14ac:dyDescent="0.25">
      <c r="B10" s="278"/>
      <c r="C10" s="279"/>
      <c r="D10" s="280"/>
      <c r="E10" s="288"/>
      <c r="F10" s="233"/>
      <c r="G10" s="233"/>
      <c r="H10" s="233"/>
      <c r="I10" s="235" t="e">
        <f t="shared" si="0"/>
        <v>#DIV/0!</v>
      </c>
    </row>
    <row r="11" spans="2:9" s="45" customFormat="1" ht="15" customHeight="1" x14ac:dyDescent="0.25">
      <c r="B11" s="246" t="s">
        <v>144</v>
      </c>
      <c r="C11" s="247"/>
      <c r="D11" s="248"/>
      <c r="E11" s="289" t="s">
        <v>145</v>
      </c>
      <c r="F11" s="236">
        <f>SUM(F13)</f>
        <v>1000</v>
      </c>
      <c r="G11" s="236">
        <f>SUM(G13)</f>
        <v>0</v>
      </c>
      <c r="H11" s="236">
        <f>SUM(H13)</f>
        <v>900</v>
      </c>
      <c r="I11" s="238">
        <f t="shared" si="0"/>
        <v>90</v>
      </c>
    </row>
    <row r="12" spans="2:9" s="45" customFormat="1" ht="15" customHeight="1" x14ac:dyDescent="0.25">
      <c r="B12" s="249"/>
      <c r="C12" s="250"/>
      <c r="D12" s="251"/>
      <c r="E12" s="290"/>
      <c r="F12" s="237"/>
      <c r="G12" s="237"/>
      <c r="H12" s="237"/>
      <c r="I12" s="239" t="e">
        <f t="shared" si="0"/>
        <v>#DIV/0!</v>
      </c>
    </row>
    <row r="13" spans="2:9" s="45" customFormat="1" ht="15" customHeight="1" x14ac:dyDescent="0.25">
      <c r="B13" s="196" t="s">
        <v>146</v>
      </c>
      <c r="C13" s="197"/>
      <c r="D13" s="198"/>
      <c r="E13" s="291" t="s">
        <v>147</v>
      </c>
      <c r="F13" s="230">
        <f>SUM(F15)</f>
        <v>1000</v>
      </c>
      <c r="G13" s="230">
        <f>SUM(G15)</f>
        <v>0</v>
      </c>
      <c r="H13" s="230">
        <f>SUM(H15)</f>
        <v>900</v>
      </c>
      <c r="I13" s="228">
        <f t="shared" si="0"/>
        <v>90</v>
      </c>
    </row>
    <row r="14" spans="2:9" s="45" customFormat="1" ht="15" customHeight="1" x14ac:dyDescent="0.25">
      <c r="B14" s="199"/>
      <c r="C14" s="200"/>
      <c r="D14" s="201"/>
      <c r="E14" s="292"/>
      <c r="F14" s="231"/>
      <c r="G14" s="231"/>
      <c r="H14" s="231"/>
      <c r="I14" s="229" t="e">
        <f t="shared" si="0"/>
        <v>#DIV/0!</v>
      </c>
    </row>
    <row r="15" spans="2:9" s="45" customFormat="1" ht="15" customHeight="1" x14ac:dyDescent="0.25">
      <c r="B15" s="181">
        <v>3</v>
      </c>
      <c r="C15" s="182"/>
      <c r="D15" s="183"/>
      <c r="E15" s="181" t="s">
        <v>3</v>
      </c>
      <c r="F15" s="230">
        <f>SUM(F17)</f>
        <v>1000</v>
      </c>
      <c r="G15" s="230">
        <f>SUM(G17)</f>
        <v>0</v>
      </c>
      <c r="H15" s="230">
        <f>SUM(H17)</f>
        <v>900</v>
      </c>
      <c r="I15" s="228">
        <f t="shared" si="0"/>
        <v>90</v>
      </c>
    </row>
    <row r="16" spans="2:9" s="45" customFormat="1" ht="15" customHeight="1" x14ac:dyDescent="0.25">
      <c r="B16" s="184"/>
      <c r="C16" s="185"/>
      <c r="D16" s="186"/>
      <c r="E16" s="184"/>
      <c r="F16" s="231"/>
      <c r="G16" s="231"/>
      <c r="H16" s="231"/>
      <c r="I16" s="229" t="e">
        <f t="shared" si="0"/>
        <v>#DIV/0!</v>
      </c>
    </row>
    <row r="17" spans="2:9" s="45" customFormat="1" ht="15" customHeight="1" x14ac:dyDescent="0.25">
      <c r="B17" s="181">
        <v>32</v>
      </c>
      <c r="C17" s="182"/>
      <c r="D17" s="183"/>
      <c r="E17" s="195" t="s">
        <v>12</v>
      </c>
      <c r="F17" s="244">
        <v>1000</v>
      </c>
      <c r="G17" s="244">
        <v>0</v>
      </c>
      <c r="H17" s="244">
        <f>SUM(H19)</f>
        <v>900</v>
      </c>
      <c r="I17" s="228">
        <f t="shared" si="0"/>
        <v>90</v>
      </c>
    </row>
    <row r="18" spans="2:9" s="45" customFormat="1" ht="15" customHeight="1" x14ac:dyDescent="0.25">
      <c r="B18" s="184"/>
      <c r="C18" s="185"/>
      <c r="D18" s="186"/>
      <c r="E18" s="195"/>
      <c r="F18" s="245"/>
      <c r="G18" s="245"/>
      <c r="H18" s="245"/>
      <c r="I18" s="229" t="e">
        <f t="shared" si="0"/>
        <v>#DIV/0!</v>
      </c>
    </row>
    <row r="19" spans="2:9" s="45" customFormat="1" ht="30" customHeight="1" x14ac:dyDescent="0.25">
      <c r="B19" s="195">
        <v>329</v>
      </c>
      <c r="C19" s="195"/>
      <c r="D19" s="195"/>
      <c r="E19" s="88" t="s">
        <v>208</v>
      </c>
      <c r="F19" s="92"/>
      <c r="G19" s="46"/>
      <c r="H19" s="98">
        <f>SUM(H20)</f>
        <v>900</v>
      </c>
      <c r="I19" s="111"/>
    </row>
    <row r="20" spans="2:9" s="45" customFormat="1" ht="30" customHeight="1" x14ac:dyDescent="0.25">
      <c r="B20" s="264">
        <v>3299</v>
      </c>
      <c r="C20" s="265"/>
      <c r="D20" s="266"/>
      <c r="E20" s="88" t="s">
        <v>208</v>
      </c>
      <c r="F20" s="92"/>
      <c r="G20" s="46"/>
      <c r="H20" s="98">
        <v>900</v>
      </c>
      <c r="I20" s="111"/>
    </row>
    <row r="21" spans="2:9" x14ac:dyDescent="0.25">
      <c r="B21" s="275" t="s">
        <v>148</v>
      </c>
      <c r="C21" s="276"/>
      <c r="D21" s="277"/>
      <c r="E21" s="275" t="s">
        <v>149</v>
      </c>
      <c r="F21" s="254">
        <f>SUM(F23)</f>
        <v>300</v>
      </c>
      <c r="G21" s="254">
        <f>SUM(G23)</f>
        <v>0</v>
      </c>
      <c r="H21" s="240">
        <f>SUM(H23)</f>
        <v>266.54000000000002</v>
      </c>
      <c r="I21" s="242">
        <f t="shared" ref="I21:I31" si="1">SUM(H21/F21*100)</f>
        <v>88.846666666666678</v>
      </c>
    </row>
    <row r="22" spans="2:9" x14ac:dyDescent="0.25">
      <c r="B22" s="278"/>
      <c r="C22" s="279"/>
      <c r="D22" s="280"/>
      <c r="E22" s="278"/>
      <c r="F22" s="255"/>
      <c r="G22" s="255"/>
      <c r="H22" s="241"/>
      <c r="I22" s="243" t="e">
        <f t="shared" si="1"/>
        <v>#DIV/0!</v>
      </c>
    </row>
    <row r="23" spans="2:9" x14ac:dyDescent="0.25">
      <c r="B23" s="246" t="s">
        <v>150</v>
      </c>
      <c r="C23" s="247"/>
      <c r="D23" s="248"/>
      <c r="E23" s="252" t="s">
        <v>151</v>
      </c>
      <c r="F23" s="217">
        <f>SUM(F25)</f>
        <v>300</v>
      </c>
      <c r="G23" s="217">
        <f>SUM(G25)</f>
        <v>0</v>
      </c>
      <c r="H23" s="219">
        <f>SUM(H25)</f>
        <v>266.54000000000002</v>
      </c>
      <c r="I23" s="213">
        <f t="shared" si="1"/>
        <v>88.846666666666678</v>
      </c>
    </row>
    <row r="24" spans="2:9" x14ac:dyDescent="0.25">
      <c r="B24" s="249"/>
      <c r="C24" s="250"/>
      <c r="D24" s="251"/>
      <c r="E24" s="253"/>
      <c r="F24" s="218"/>
      <c r="G24" s="218"/>
      <c r="H24" s="220"/>
      <c r="I24" s="214" t="e">
        <f t="shared" si="1"/>
        <v>#DIV/0!</v>
      </c>
    </row>
    <row r="25" spans="2:9" x14ac:dyDescent="0.25">
      <c r="B25" s="196" t="s">
        <v>146</v>
      </c>
      <c r="C25" s="197"/>
      <c r="D25" s="198"/>
      <c r="E25" s="196" t="s">
        <v>147</v>
      </c>
      <c r="F25" s="193">
        <f>SUM(F27)</f>
        <v>300</v>
      </c>
      <c r="G25" s="193">
        <f>SUM(G27)</f>
        <v>0</v>
      </c>
      <c r="H25" s="191">
        <f>SUM(H27)</f>
        <v>266.54000000000002</v>
      </c>
      <c r="I25" s="179">
        <f t="shared" si="1"/>
        <v>88.846666666666678</v>
      </c>
    </row>
    <row r="26" spans="2:9" x14ac:dyDescent="0.25">
      <c r="B26" s="199"/>
      <c r="C26" s="200"/>
      <c r="D26" s="201"/>
      <c r="E26" s="199"/>
      <c r="F26" s="194"/>
      <c r="G26" s="194"/>
      <c r="H26" s="192"/>
      <c r="I26" s="180" t="e">
        <f t="shared" si="1"/>
        <v>#DIV/0!</v>
      </c>
    </row>
    <row r="27" spans="2:9" x14ac:dyDescent="0.25">
      <c r="B27" s="181">
        <v>3</v>
      </c>
      <c r="C27" s="182"/>
      <c r="D27" s="183"/>
      <c r="E27" s="181" t="s">
        <v>3</v>
      </c>
      <c r="F27" s="193">
        <f>SUM(F30)</f>
        <v>300</v>
      </c>
      <c r="G27" s="193">
        <f>SUM(G30)</f>
        <v>0</v>
      </c>
      <c r="H27" s="191">
        <f>SUM(H30)</f>
        <v>266.54000000000002</v>
      </c>
      <c r="I27" s="179">
        <f t="shared" si="1"/>
        <v>88.846666666666678</v>
      </c>
    </row>
    <row r="28" spans="2:9" x14ac:dyDescent="0.25">
      <c r="B28" s="184"/>
      <c r="C28" s="185"/>
      <c r="D28" s="186"/>
      <c r="E28" s="184"/>
      <c r="F28" s="194"/>
      <c r="G28" s="194"/>
      <c r="H28" s="192"/>
      <c r="I28" s="180" t="e">
        <f t="shared" si="1"/>
        <v>#DIV/0!</v>
      </c>
    </row>
    <row r="29" spans="2:9" ht="15" hidden="1" customHeight="1" x14ac:dyDescent="0.25">
      <c r="B29" s="294">
        <v>31</v>
      </c>
      <c r="C29" s="295"/>
      <c r="D29" s="296"/>
      <c r="E29" s="47" t="s">
        <v>4</v>
      </c>
      <c r="F29" s="31"/>
      <c r="G29" s="31"/>
      <c r="H29" s="102"/>
      <c r="I29" s="103" t="e">
        <f t="shared" si="1"/>
        <v>#DIV/0!</v>
      </c>
    </row>
    <row r="30" spans="2:9" x14ac:dyDescent="0.25">
      <c r="B30" s="181">
        <v>32</v>
      </c>
      <c r="C30" s="182"/>
      <c r="D30" s="183"/>
      <c r="E30" s="181" t="s">
        <v>12</v>
      </c>
      <c r="F30" s="193">
        <v>300</v>
      </c>
      <c r="G30" s="193">
        <v>0</v>
      </c>
      <c r="H30" s="191">
        <f>SUM(H32)</f>
        <v>266.54000000000002</v>
      </c>
      <c r="I30" s="179">
        <f t="shared" si="1"/>
        <v>88.846666666666678</v>
      </c>
    </row>
    <row r="31" spans="2:9" x14ac:dyDescent="0.25">
      <c r="B31" s="184"/>
      <c r="C31" s="185"/>
      <c r="D31" s="186"/>
      <c r="E31" s="184"/>
      <c r="F31" s="194"/>
      <c r="G31" s="194"/>
      <c r="H31" s="192"/>
      <c r="I31" s="180" t="e">
        <f t="shared" si="1"/>
        <v>#DIV/0!</v>
      </c>
    </row>
    <row r="32" spans="2:9" ht="30" customHeight="1" x14ac:dyDescent="0.25">
      <c r="B32" s="195">
        <v>322</v>
      </c>
      <c r="C32" s="195"/>
      <c r="D32" s="195"/>
      <c r="E32" s="88" t="s">
        <v>209</v>
      </c>
      <c r="F32" s="93"/>
      <c r="G32" s="99"/>
      <c r="H32" s="102">
        <f>SUM(H33)</f>
        <v>266.54000000000002</v>
      </c>
      <c r="I32" s="103"/>
    </row>
    <row r="33" spans="2:9" ht="30" customHeight="1" x14ac:dyDescent="0.25">
      <c r="B33" s="195">
        <v>3222</v>
      </c>
      <c r="C33" s="195"/>
      <c r="D33" s="195"/>
      <c r="E33" s="88" t="s">
        <v>117</v>
      </c>
      <c r="F33" s="93"/>
      <c r="G33" s="99"/>
      <c r="H33" s="102">
        <v>266.54000000000002</v>
      </c>
      <c r="I33" s="103"/>
    </row>
    <row r="34" spans="2:9" x14ac:dyDescent="0.25">
      <c r="B34" s="275" t="s">
        <v>152</v>
      </c>
      <c r="C34" s="276"/>
      <c r="D34" s="277"/>
      <c r="E34" s="275" t="s">
        <v>153</v>
      </c>
      <c r="F34" s="254">
        <f>SUM(F36+F158+F172+F186+F200+F214+F266+F278+F471+F587+F602+F704+F714+F724+F744+F756+F778+F800+F812)</f>
        <v>2452005</v>
      </c>
      <c r="G34" s="254">
        <f>SUM(G36+G158+G172+G186+G200+G214+G266+G278+G471+G587+G602+G704+G714+G724+G744+G756+G778+G800+G812)</f>
        <v>0</v>
      </c>
      <c r="H34" s="254">
        <f>SUM(H36+H158+H172+H186+H200+H214+H266+H278+H471+H587+H602+H704+H714+H724+H744+H756+H778+H800+H812)</f>
        <v>2317652.9300000002</v>
      </c>
      <c r="I34" s="242">
        <f t="shared" ref="I34:I43" si="2">SUM(H34/F34*100)</f>
        <v>94.520726099661303</v>
      </c>
    </row>
    <row r="35" spans="2:9" x14ac:dyDescent="0.25">
      <c r="B35" s="278"/>
      <c r="C35" s="279"/>
      <c r="D35" s="280"/>
      <c r="E35" s="278"/>
      <c r="F35" s="255"/>
      <c r="G35" s="255"/>
      <c r="H35" s="255"/>
      <c r="I35" s="243" t="e">
        <f t="shared" si="2"/>
        <v>#DIV/0!</v>
      </c>
    </row>
    <row r="36" spans="2:9" x14ac:dyDescent="0.25">
      <c r="B36" s="246" t="s">
        <v>154</v>
      </c>
      <c r="C36" s="247"/>
      <c r="D36" s="248"/>
      <c r="E36" s="252" t="s">
        <v>155</v>
      </c>
      <c r="F36" s="217">
        <f>SUM(F38+F96+F122+F140)</f>
        <v>1773071.84</v>
      </c>
      <c r="G36" s="217">
        <f>SUM(G38+G96+G122+G140)</f>
        <v>0</v>
      </c>
      <c r="H36" s="219">
        <f>SUM(H38+H96+H122+H140)</f>
        <v>1749392.87</v>
      </c>
      <c r="I36" s="213">
        <f t="shared" si="2"/>
        <v>98.664522809182969</v>
      </c>
    </row>
    <row r="37" spans="2:9" x14ac:dyDescent="0.25">
      <c r="B37" s="249"/>
      <c r="C37" s="250"/>
      <c r="D37" s="251"/>
      <c r="E37" s="253"/>
      <c r="F37" s="218"/>
      <c r="G37" s="218"/>
      <c r="H37" s="220"/>
      <c r="I37" s="214" t="e">
        <f t="shared" si="2"/>
        <v>#DIV/0!</v>
      </c>
    </row>
    <row r="38" spans="2:9" x14ac:dyDescent="0.25">
      <c r="B38" s="196" t="s">
        <v>156</v>
      </c>
      <c r="C38" s="197"/>
      <c r="D38" s="198"/>
      <c r="E38" s="196" t="s">
        <v>157</v>
      </c>
      <c r="F38" s="193">
        <f>SUM(F40)</f>
        <v>75936.84</v>
      </c>
      <c r="G38" s="193">
        <f>SUM(G40)</f>
        <v>0</v>
      </c>
      <c r="H38" s="191">
        <f>SUM(H40)</f>
        <v>75897.45</v>
      </c>
      <c r="I38" s="179">
        <f t="shared" si="2"/>
        <v>99.948127944223117</v>
      </c>
    </row>
    <row r="39" spans="2:9" x14ac:dyDescent="0.25">
      <c r="B39" s="199"/>
      <c r="C39" s="200"/>
      <c r="D39" s="201"/>
      <c r="E39" s="199"/>
      <c r="F39" s="194"/>
      <c r="G39" s="194"/>
      <c r="H39" s="192"/>
      <c r="I39" s="180" t="e">
        <f t="shared" si="2"/>
        <v>#DIV/0!</v>
      </c>
    </row>
    <row r="40" spans="2:9" x14ac:dyDescent="0.25">
      <c r="B40" s="181">
        <v>3</v>
      </c>
      <c r="C40" s="182"/>
      <c r="D40" s="183"/>
      <c r="E40" s="181" t="s">
        <v>3</v>
      </c>
      <c r="F40" s="193">
        <f>SUM(F42+F90)</f>
        <v>75936.84</v>
      </c>
      <c r="G40" s="193">
        <f>SUM(G42+G90)</f>
        <v>0</v>
      </c>
      <c r="H40" s="193">
        <f t="shared" ref="H40" si="3">SUM(H42+H90)</f>
        <v>75897.45</v>
      </c>
      <c r="I40" s="179">
        <f t="shared" si="2"/>
        <v>99.948127944223117</v>
      </c>
    </row>
    <row r="41" spans="2:9" x14ac:dyDescent="0.25">
      <c r="B41" s="184"/>
      <c r="C41" s="185"/>
      <c r="D41" s="186"/>
      <c r="E41" s="184"/>
      <c r="F41" s="194"/>
      <c r="G41" s="194"/>
      <c r="H41" s="194"/>
      <c r="I41" s="180" t="e">
        <f t="shared" si="2"/>
        <v>#DIV/0!</v>
      </c>
    </row>
    <row r="42" spans="2:9" x14ac:dyDescent="0.25">
      <c r="B42" s="181">
        <v>32</v>
      </c>
      <c r="C42" s="182"/>
      <c r="D42" s="183"/>
      <c r="E42" s="181" t="s">
        <v>12</v>
      </c>
      <c r="F42" s="193">
        <v>75236.84</v>
      </c>
      <c r="G42" s="193">
        <v>0</v>
      </c>
      <c r="H42" s="193">
        <f t="shared" ref="H42" si="4">SUM(H44+H50+H60+H80)</f>
        <v>75200.87999999999</v>
      </c>
      <c r="I42" s="179">
        <f t="shared" si="2"/>
        <v>99.952204265888881</v>
      </c>
    </row>
    <row r="43" spans="2:9" x14ac:dyDescent="0.25">
      <c r="B43" s="184"/>
      <c r="C43" s="185"/>
      <c r="D43" s="186"/>
      <c r="E43" s="184"/>
      <c r="F43" s="194"/>
      <c r="G43" s="194"/>
      <c r="H43" s="194"/>
      <c r="I43" s="180" t="e">
        <f t="shared" si="2"/>
        <v>#DIV/0!</v>
      </c>
    </row>
    <row r="44" spans="2:9" x14ac:dyDescent="0.25">
      <c r="B44" s="181">
        <v>321</v>
      </c>
      <c r="C44" s="182"/>
      <c r="D44" s="183"/>
      <c r="E44" s="209" t="s">
        <v>27</v>
      </c>
      <c r="F44" s="193"/>
      <c r="G44" s="193"/>
      <c r="H44" s="193">
        <f>SUM(H46+H48)</f>
        <v>5418.93</v>
      </c>
      <c r="I44" s="179"/>
    </row>
    <row r="45" spans="2:9" x14ac:dyDescent="0.25">
      <c r="B45" s="184"/>
      <c r="C45" s="185"/>
      <c r="D45" s="186"/>
      <c r="E45" s="210"/>
      <c r="F45" s="194"/>
      <c r="G45" s="194"/>
      <c r="H45" s="194"/>
      <c r="I45" s="180"/>
    </row>
    <row r="46" spans="2:9" x14ac:dyDescent="0.25">
      <c r="B46" s="181">
        <v>3211</v>
      </c>
      <c r="C46" s="182"/>
      <c r="D46" s="183"/>
      <c r="E46" s="181" t="s">
        <v>28</v>
      </c>
      <c r="F46" s="193"/>
      <c r="G46" s="189"/>
      <c r="H46" s="191">
        <v>4627.43</v>
      </c>
      <c r="I46" s="179"/>
    </row>
    <row r="47" spans="2:9" x14ac:dyDescent="0.25">
      <c r="B47" s="184"/>
      <c r="C47" s="185"/>
      <c r="D47" s="186"/>
      <c r="E47" s="184"/>
      <c r="F47" s="194"/>
      <c r="G47" s="190"/>
      <c r="H47" s="192"/>
      <c r="I47" s="180"/>
    </row>
    <row r="48" spans="2:9" x14ac:dyDescent="0.25">
      <c r="B48" s="181">
        <v>3213</v>
      </c>
      <c r="C48" s="182"/>
      <c r="D48" s="183"/>
      <c r="E48" s="181" t="s">
        <v>120</v>
      </c>
      <c r="F48" s="193"/>
      <c r="G48" s="189"/>
      <c r="H48" s="191">
        <v>791.5</v>
      </c>
      <c r="I48" s="179"/>
    </row>
    <row r="49" spans="2:9" x14ac:dyDescent="0.25">
      <c r="B49" s="184"/>
      <c r="C49" s="185"/>
      <c r="D49" s="186"/>
      <c r="E49" s="184"/>
      <c r="F49" s="194"/>
      <c r="G49" s="190"/>
      <c r="H49" s="192"/>
      <c r="I49" s="180"/>
    </row>
    <row r="50" spans="2:9" x14ac:dyDescent="0.25">
      <c r="B50" s="196">
        <v>322</v>
      </c>
      <c r="C50" s="197"/>
      <c r="D50" s="198"/>
      <c r="E50" s="187" t="s">
        <v>209</v>
      </c>
      <c r="F50" s="193"/>
      <c r="G50" s="193"/>
      <c r="H50" s="193">
        <f>SUM(H52:H59)</f>
        <v>30640.3</v>
      </c>
      <c r="I50" s="179"/>
    </row>
    <row r="51" spans="2:9" x14ac:dyDescent="0.25">
      <c r="B51" s="199"/>
      <c r="C51" s="200"/>
      <c r="D51" s="201"/>
      <c r="E51" s="188"/>
      <c r="F51" s="194"/>
      <c r="G51" s="194"/>
      <c r="H51" s="194"/>
      <c r="I51" s="180"/>
    </row>
    <row r="52" spans="2:9" x14ac:dyDescent="0.25">
      <c r="B52" s="181">
        <v>3221</v>
      </c>
      <c r="C52" s="182"/>
      <c r="D52" s="183"/>
      <c r="E52" s="187" t="s">
        <v>216</v>
      </c>
      <c r="F52" s="193"/>
      <c r="G52" s="189"/>
      <c r="H52" s="191">
        <v>10516.09</v>
      </c>
      <c r="I52" s="179"/>
    </row>
    <row r="53" spans="2:9" x14ac:dyDescent="0.25">
      <c r="B53" s="184"/>
      <c r="C53" s="185"/>
      <c r="D53" s="186"/>
      <c r="E53" s="188"/>
      <c r="F53" s="194"/>
      <c r="G53" s="190"/>
      <c r="H53" s="192"/>
      <c r="I53" s="180"/>
    </row>
    <row r="54" spans="2:9" x14ac:dyDescent="0.25">
      <c r="B54" s="181">
        <v>3223</v>
      </c>
      <c r="C54" s="182"/>
      <c r="D54" s="183"/>
      <c r="E54" s="187" t="s">
        <v>118</v>
      </c>
      <c r="F54" s="193"/>
      <c r="G54" s="189"/>
      <c r="H54" s="191">
        <v>19660.439999999999</v>
      </c>
      <c r="I54" s="179"/>
    </row>
    <row r="55" spans="2:9" x14ac:dyDescent="0.25">
      <c r="B55" s="184"/>
      <c r="C55" s="185"/>
      <c r="D55" s="186"/>
      <c r="E55" s="188"/>
      <c r="F55" s="194"/>
      <c r="G55" s="190"/>
      <c r="H55" s="192"/>
      <c r="I55" s="180"/>
    </row>
    <row r="56" spans="2:9" x14ac:dyDescent="0.25">
      <c r="B56" s="181">
        <v>3224</v>
      </c>
      <c r="C56" s="182"/>
      <c r="D56" s="183"/>
      <c r="E56" s="187" t="s">
        <v>219</v>
      </c>
      <c r="F56" s="193"/>
      <c r="G56" s="189"/>
      <c r="H56" s="191">
        <v>414.8</v>
      </c>
      <c r="I56" s="179"/>
    </row>
    <row r="57" spans="2:9" x14ac:dyDescent="0.25">
      <c r="B57" s="184"/>
      <c r="C57" s="185"/>
      <c r="D57" s="186"/>
      <c r="E57" s="188"/>
      <c r="F57" s="194"/>
      <c r="G57" s="190"/>
      <c r="H57" s="192"/>
      <c r="I57" s="180"/>
    </row>
    <row r="58" spans="2:9" x14ac:dyDescent="0.25">
      <c r="B58" s="181">
        <v>3225</v>
      </c>
      <c r="C58" s="182"/>
      <c r="D58" s="183"/>
      <c r="E58" s="187" t="s">
        <v>96</v>
      </c>
      <c r="F58" s="193"/>
      <c r="G58" s="189"/>
      <c r="H58" s="191">
        <v>48.97</v>
      </c>
      <c r="I58" s="179"/>
    </row>
    <row r="59" spans="2:9" x14ac:dyDescent="0.25">
      <c r="B59" s="184"/>
      <c r="C59" s="185"/>
      <c r="D59" s="186"/>
      <c r="E59" s="188"/>
      <c r="F59" s="194"/>
      <c r="G59" s="190"/>
      <c r="H59" s="192"/>
      <c r="I59" s="180"/>
    </row>
    <row r="60" spans="2:9" x14ac:dyDescent="0.25">
      <c r="B60" s="196">
        <v>323</v>
      </c>
      <c r="C60" s="197"/>
      <c r="D60" s="198"/>
      <c r="E60" s="187" t="s">
        <v>220</v>
      </c>
      <c r="F60" s="193"/>
      <c r="G60" s="193"/>
      <c r="H60" s="193">
        <f>SUM(H62:H79)</f>
        <v>34895.839999999997</v>
      </c>
      <c r="I60" s="179"/>
    </row>
    <row r="61" spans="2:9" x14ac:dyDescent="0.25">
      <c r="B61" s="199"/>
      <c r="C61" s="200"/>
      <c r="D61" s="201"/>
      <c r="E61" s="188"/>
      <c r="F61" s="194"/>
      <c r="G61" s="194"/>
      <c r="H61" s="194"/>
      <c r="I61" s="180"/>
    </row>
    <row r="62" spans="2:9" x14ac:dyDescent="0.25">
      <c r="B62" s="181">
        <v>3231</v>
      </c>
      <c r="C62" s="182"/>
      <c r="D62" s="183"/>
      <c r="E62" s="187" t="s">
        <v>99</v>
      </c>
      <c r="F62" s="193"/>
      <c r="G62" s="189"/>
      <c r="H62" s="191">
        <v>4911.82</v>
      </c>
      <c r="I62" s="179"/>
    </row>
    <row r="63" spans="2:9" x14ac:dyDescent="0.25">
      <c r="B63" s="184"/>
      <c r="C63" s="185"/>
      <c r="D63" s="186"/>
      <c r="E63" s="188"/>
      <c r="F63" s="194"/>
      <c r="G63" s="190"/>
      <c r="H63" s="192"/>
      <c r="I63" s="180"/>
    </row>
    <row r="64" spans="2:9" x14ac:dyDescent="0.25">
      <c r="B64" s="181">
        <v>3232</v>
      </c>
      <c r="C64" s="182"/>
      <c r="D64" s="183"/>
      <c r="E64" s="187" t="s">
        <v>100</v>
      </c>
      <c r="F64" s="193"/>
      <c r="G64" s="189"/>
      <c r="H64" s="191">
        <v>11940.36</v>
      </c>
      <c r="I64" s="179"/>
    </row>
    <row r="65" spans="2:9" x14ac:dyDescent="0.25">
      <c r="B65" s="184"/>
      <c r="C65" s="185"/>
      <c r="D65" s="186"/>
      <c r="E65" s="188"/>
      <c r="F65" s="194"/>
      <c r="G65" s="190"/>
      <c r="H65" s="192"/>
      <c r="I65" s="180"/>
    </row>
    <row r="66" spans="2:9" x14ac:dyDescent="0.25">
      <c r="B66" s="181">
        <v>3233</v>
      </c>
      <c r="C66" s="182"/>
      <c r="D66" s="183"/>
      <c r="E66" s="187" t="s">
        <v>101</v>
      </c>
      <c r="F66" s="193"/>
      <c r="G66" s="189"/>
      <c r="H66" s="191">
        <v>0</v>
      </c>
      <c r="I66" s="179"/>
    </row>
    <row r="67" spans="2:9" x14ac:dyDescent="0.25">
      <c r="B67" s="184"/>
      <c r="C67" s="185"/>
      <c r="D67" s="186"/>
      <c r="E67" s="188"/>
      <c r="F67" s="194"/>
      <c r="G67" s="190"/>
      <c r="H67" s="192"/>
      <c r="I67" s="180"/>
    </row>
    <row r="68" spans="2:9" x14ac:dyDescent="0.25">
      <c r="B68" s="181">
        <v>3234</v>
      </c>
      <c r="C68" s="182"/>
      <c r="D68" s="183"/>
      <c r="E68" s="187" t="s">
        <v>102</v>
      </c>
      <c r="F68" s="193"/>
      <c r="G68" s="189"/>
      <c r="H68" s="191">
        <v>4633.08</v>
      </c>
      <c r="I68" s="179"/>
    </row>
    <row r="69" spans="2:9" x14ac:dyDescent="0.25">
      <c r="B69" s="184"/>
      <c r="C69" s="185"/>
      <c r="D69" s="186"/>
      <c r="E69" s="188"/>
      <c r="F69" s="194"/>
      <c r="G69" s="190"/>
      <c r="H69" s="192"/>
      <c r="I69" s="180"/>
    </row>
    <row r="70" spans="2:9" x14ac:dyDescent="0.25">
      <c r="B70" s="181">
        <v>3235</v>
      </c>
      <c r="C70" s="182"/>
      <c r="D70" s="183"/>
      <c r="E70" s="187" t="s">
        <v>223</v>
      </c>
      <c r="F70" s="193"/>
      <c r="G70" s="189"/>
      <c r="H70" s="191">
        <v>6047.79</v>
      </c>
      <c r="I70" s="179"/>
    </row>
    <row r="71" spans="2:9" x14ac:dyDescent="0.25">
      <c r="B71" s="184"/>
      <c r="C71" s="185"/>
      <c r="D71" s="186"/>
      <c r="E71" s="188"/>
      <c r="F71" s="194"/>
      <c r="G71" s="190"/>
      <c r="H71" s="192"/>
      <c r="I71" s="180"/>
    </row>
    <row r="72" spans="2:9" x14ac:dyDescent="0.25">
      <c r="B72" s="181">
        <v>3236</v>
      </c>
      <c r="C72" s="182"/>
      <c r="D72" s="183"/>
      <c r="E72" s="187" t="s">
        <v>104</v>
      </c>
      <c r="F72" s="193"/>
      <c r="G72" s="189"/>
      <c r="H72" s="191">
        <v>3504.6</v>
      </c>
      <c r="I72" s="179"/>
    </row>
    <row r="73" spans="2:9" x14ac:dyDescent="0.25">
      <c r="B73" s="184"/>
      <c r="C73" s="185"/>
      <c r="D73" s="186"/>
      <c r="E73" s="188"/>
      <c r="F73" s="194"/>
      <c r="G73" s="190"/>
      <c r="H73" s="192"/>
      <c r="I73" s="180"/>
    </row>
    <row r="74" spans="2:9" x14ac:dyDescent="0.25">
      <c r="B74" s="181">
        <v>3237</v>
      </c>
      <c r="C74" s="182"/>
      <c r="D74" s="183"/>
      <c r="E74" s="187" t="s">
        <v>105</v>
      </c>
      <c r="F74" s="193"/>
      <c r="G74" s="189"/>
      <c r="H74" s="191">
        <v>2834.27</v>
      </c>
      <c r="I74" s="179"/>
    </row>
    <row r="75" spans="2:9" x14ac:dyDescent="0.25">
      <c r="B75" s="184"/>
      <c r="C75" s="185"/>
      <c r="D75" s="186"/>
      <c r="E75" s="188"/>
      <c r="F75" s="194"/>
      <c r="G75" s="190"/>
      <c r="H75" s="192"/>
      <c r="I75" s="180"/>
    </row>
    <row r="76" spans="2:9" x14ac:dyDescent="0.25">
      <c r="B76" s="181">
        <v>3238</v>
      </c>
      <c r="C76" s="182"/>
      <c r="D76" s="183"/>
      <c r="E76" s="187" t="s">
        <v>106</v>
      </c>
      <c r="F76" s="193"/>
      <c r="G76" s="189"/>
      <c r="H76" s="191">
        <v>694.92</v>
      </c>
      <c r="I76" s="179"/>
    </row>
    <row r="77" spans="2:9" x14ac:dyDescent="0.25">
      <c r="B77" s="184"/>
      <c r="C77" s="185"/>
      <c r="D77" s="186"/>
      <c r="E77" s="188"/>
      <c r="F77" s="194"/>
      <c r="G77" s="190"/>
      <c r="H77" s="192"/>
      <c r="I77" s="180"/>
    </row>
    <row r="78" spans="2:9" x14ac:dyDescent="0.25">
      <c r="B78" s="181">
        <v>3239</v>
      </c>
      <c r="C78" s="182"/>
      <c r="D78" s="183"/>
      <c r="E78" s="187" t="s">
        <v>107</v>
      </c>
      <c r="F78" s="193"/>
      <c r="G78" s="189"/>
      <c r="H78" s="191">
        <v>329</v>
      </c>
      <c r="I78" s="179"/>
    </row>
    <row r="79" spans="2:9" x14ac:dyDescent="0.25">
      <c r="B79" s="184"/>
      <c r="C79" s="185"/>
      <c r="D79" s="186"/>
      <c r="E79" s="188"/>
      <c r="F79" s="194"/>
      <c r="G79" s="190"/>
      <c r="H79" s="192"/>
      <c r="I79" s="180"/>
    </row>
    <row r="80" spans="2:9" x14ac:dyDescent="0.25">
      <c r="B80" s="196">
        <v>329</v>
      </c>
      <c r="C80" s="197"/>
      <c r="D80" s="198"/>
      <c r="E80" s="187" t="s">
        <v>208</v>
      </c>
      <c r="F80" s="193"/>
      <c r="G80" s="193"/>
      <c r="H80" s="193">
        <f>SUM(H82:H89)</f>
        <v>4245.8100000000004</v>
      </c>
      <c r="I80" s="179"/>
    </row>
    <row r="81" spans="2:9" x14ac:dyDescent="0.25">
      <c r="B81" s="199"/>
      <c r="C81" s="200"/>
      <c r="D81" s="201"/>
      <c r="E81" s="188"/>
      <c r="F81" s="194"/>
      <c r="G81" s="194"/>
      <c r="H81" s="194"/>
      <c r="I81" s="180"/>
    </row>
    <row r="82" spans="2:9" x14ac:dyDescent="0.25">
      <c r="B82" s="181">
        <v>3292</v>
      </c>
      <c r="C82" s="182"/>
      <c r="D82" s="183"/>
      <c r="E82" s="187" t="s">
        <v>109</v>
      </c>
      <c r="F82" s="193"/>
      <c r="G82" s="189"/>
      <c r="H82" s="191">
        <v>3800</v>
      </c>
      <c r="I82" s="179"/>
    </row>
    <row r="83" spans="2:9" x14ac:dyDescent="0.25">
      <c r="B83" s="184"/>
      <c r="C83" s="185"/>
      <c r="D83" s="186"/>
      <c r="E83" s="188"/>
      <c r="F83" s="194"/>
      <c r="G83" s="190"/>
      <c r="H83" s="192"/>
      <c r="I83" s="180"/>
    </row>
    <row r="84" spans="2:9" x14ac:dyDescent="0.25">
      <c r="B84" s="181">
        <v>3294</v>
      </c>
      <c r="C84" s="182"/>
      <c r="D84" s="183"/>
      <c r="E84" s="187" t="s">
        <v>111</v>
      </c>
      <c r="F84" s="193"/>
      <c r="G84" s="189"/>
      <c r="H84" s="191">
        <v>195</v>
      </c>
      <c r="I84" s="179"/>
    </row>
    <row r="85" spans="2:9" x14ac:dyDescent="0.25">
      <c r="B85" s="184"/>
      <c r="C85" s="185"/>
      <c r="D85" s="186"/>
      <c r="E85" s="188"/>
      <c r="F85" s="194"/>
      <c r="G85" s="190"/>
      <c r="H85" s="192"/>
      <c r="I85" s="180"/>
    </row>
    <row r="86" spans="2:9" x14ac:dyDescent="0.25">
      <c r="B86" s="181">
        <v>3295</v>
      </c>
      <c r="C86" s="182"/>
      <c r="D86" s="183"/>
      <c r="E86" s="187" t="s">
        <v>112</v>
      </c>
      <c r="F86" s="193"/>
      <c r="G86" s="189"/>
      <c r="H86" s="191">
        <v>0</v>
      </c>
      <c r="I86" s="179"/>
    </row>
    <row r="87" spans="2:9" x14ac:dyDescent="0.25">
      <c r="B87" s="184"/>
      <c r="C87" s="185"/>
      <c r="D87" s="186"/>
      <c r="E87" s="188"/>
      <c r="F87" s="194"/>
      <c r="G87" s="190"/>
      <c r="H87" s="192"/>
      <c r="I87" s="180"/>
    </row>
    <row r="88" spans="2:9" x14ac:dyDescent="0.25">
      <c r="B88" s="181">
        <v>3299</v>
      </c>
      <c r="C88" s="182"/>
      <c r="D88" s="183"/>
      <c r="E88" s="187" t="s">
        <v>208</v>
      </c>
      <c r="F88" s="193"/>
      <c r="G88" s="189"/>
      <c r="H88" s="191">
        <v>250.81</v>
      </c>
      <c r="I88" s="179"/>
    </row>
    <row r="89" spans="2:9" x14ac:dyDescent="0.25">
      <c r="B89" s="184"/>
      <c r="C89" s="185"/>
      <c r="D89" s="186"/>
      <c r="E89" s="188"/>
      <c r="F89" s="194"/>
      <c r="G89" s="190"/>
      <c r="H89" s="192"/>
      <c r="I89" s="180"/>
    </row>
    <row r="90" spans="2:9" x14ac:dyDescent="0.25">
      <c r="B90" s="181">
        <v>34</v>
      </c>
      <c r="C90" s="182"/>
      <c r="D90" s="183"/>
      <c r="E90" s="181" t="s">
        <v>122</v>
      </c>
      <c r="F90" s="193">
        <v>700</v>
      </c>
      <c r="G90" s="193">
        <v>0</v>
      </c>
      <c r="H90" s="193">
        <f t="shared" ref="H90" si="5">SUM(H92)</f>
        <v>696.57</v>
      </c>
      <c r="I90" s="179">
        <f t="shared" ref="I90:I91" si="6">SUM(H90/F90*100)</f>
        <v>99.51</v>
      </c>
    </row>
    <row r="91" spans="2:9" x14ac:dyDescent="0.25">
      <c r="B91" s="184"/>
      <c r="C91" s="185"/>
      <c r="D91" s="186"/>
      <c r="E91" s="184"/>
      <c r="F91" s="194"/>
      <c r="G91" s="194"/>
      <c r="H91" s="194"/>
      <c r="I91" s="180" t="e">
        <f t="shared" si="6"/>
        <v>#DIV/0!</v>
      </c>
    </row>
    <row r="92" spans="2:9" x14ac:dyDescent="0.25">
      <c r="B92" s="181">
        <v>343</v>
      </c>
      <c r="C92" s="182"/>
      <c r="D92" s="183"/>
      <c r="E92" s="181" t="s">
        <v>224</v>
      </c>
      <c r="F92" s="193"/>
      <c r="G92" s="193"/>
      <c r="H92" s="193">
        <f>SUM(H94)</f>
        <v>696.57</v>
      </c>
      <c r="I92" s="179"/>
    </row>
    <row r="93" spans="2:9" x14ac:dyDescent="0.25">
      <c r="B93" s="184"/>
      <c r="C93" s="185"/>
      <c r="D93" s="186"/>
      <c r="E93" s="184"/>
      <c r="F93" s="194"/>
      <c r="G93" s="194"/>
      <c r="H93" s="194"/>
      <c r="I93" s="180"/>
    </row>
    <row r="94" spans="2:9" x14ac:dyDescent="0.25">
      <c r="B94" s="181">
        <v>3431</v>
      </c>
      <c r="C94" s="182"/>
      <c r="D94" s="183"/>
      <c r="E94" s="181" t="s">
        <v>123</v>
      </c>
      <c r="F94" s="189"/>
      <c r="G94" s="189"/>
      <c r="H94" s="191">
        <v>696.57</v>
      </c>
      <c r="I94" s="179"/>
    </row>
    <row r="95" spans="2:9" x14ac:dyDescent="0.25">
      <c r="B95" s="184"/>
      <c r="C95" s="185"/>
      <c r="D95" s="186"/>
      <c r="E95" s="184"/>
      <c r="F95" s="190"/>
      <c r="G95" s="190"/>
      <c r="H95" s="192"/>
      <c r="I95" s="180"/>
    </row>
    <row r="96" spans="2:9" x14ac:dyDescent="0.25">
      <c r="B96" s="196" t="s">
        <v>158</v>
      </c>
      <c r="C96" s="197"/>
      <c r="D96" s="198"/>
      <c r="E96" s="196" t="s">
        <v>159</v>
      </c>
      <c r="F96" s="193">
        <f>SUM(F98)</f>
        <v>1696000</v>
      </c>
      <c r="G96" s="193">
        <f>SUM(G98)</f>
        <v>0</v>
      </c>
      <c r="H96" s="191">
        <f>SUM(H98)</f>
        <v>1673495.4200000002</v>
      </c>
      <c r="I96" s="179">
        <f t="shared" ref="I96:I101" si="7">SUM(H96/F96*100)</f>
        <v>98.673079009433977</v>
      </c>
    </row>
    <row r="97" spans="2:9" x14ac:dyDescent="0.25">
      <c r="B97" s="199"/>
      <c r="C97" s="200"/>
      <c r="D97" s="201"/>
      <c r="E97" s="199"/>
      <c r="F97" s="194"/>
      <c r="G97" s="194"/>
      <c r="H97" s="192"/>
      <c r="I97" s="180" t="e">
        <f t="shared" si="7"/>
        <v>#DIV/0!</v>
      </c>
    </row>
    <row r="98" spans="2:9" x14ac:dyDescent="0.25">
      <c r="B98" s="181">
        <v>3</v>
      </c>
      <c r="C98" s="182"/>
      <c r="D98" s="183"/>
      <c r="E98" s="181" t="s">
        <v>3</v>
      </c>
      <c r="F98" s="193">
        <f>SUM(F100+F108)</f>
        <v>1696000</v>
      </c>
      <c r="G98" s="193">
        <f>SUM(G100+G108)</f>
        <v>0</v>
      </c>
      <c r="H98" s="193">
        <f t="shared" ref="H98" si="8">SUM(H100+H108)</f>
        <v>1673495.4200000002</v>
      </c>
      <c r="I98" s="179">
        <f t="shared" si="7"/>
        <v>98.673079009433977</v>
      </c>
    </row>
    <row r="99" spans="2:9" x14ac:dyDescent="0.25">
      <c r="B99" s="184"/>
      <c r="C99" s="185"/>
      <c r="D99" s="186"/>
      <c r="E99" s="184"/>
      <c r="F99" s="194"/>
      <c r="G99" s="194"/>
      <c r="H99" s="194"/>
      <c r="I99" s="180" t="e">
        <f t="shared" si="7"/>
        <v>#DIV/0!</v>
      </c>
    </row>
    <row r="100" spans="2:9" x14ac:dyDescent="0.25">
      <c r="B100" s="181">
        <v>31</v>
      </c>
      <c r="C100" s="182"/>
      <c r="D100" s="183"/>
      <c r="E100" s="181" t="s">
        <v>4</v>
      </c>
      <c r="F100" s="193">
        <v>1637500</v>
      </c>
      <c r="G100" s="193">
        <v>0</v>
      </c>
      <c r="H100" s="193">
        <f t="shared" ref="H100" si="9">SUM(H102+H104+H106)</f>
        <v>1624584.7000000002</v>
      </c>
      <c r="I100" s="179">
        <f t="shared" si="7"/>
        <v>99.211279389312992</v>
      </c>
    </row>
    <row r="101" spans="2:9" x14ac:dyDescent="0.25">
      <c r="B101" s="184"/>
      <c r="C101" s="185"/>
      <c r="D101" s="186"/>
      <c r="E101" s="184"/>
      <c r="F101" s="194"/>
      <c r="G101" s="194"/>
      <c r="H101" s="194"/>
      <c r="I101" s="180" t="e">
        <f t="shared" si="7"/>
        <v>#DIV/0!</v>
      </c>
    </row>
    <row r="102" spans="2:9" ht="30" customHeight="1" x14ac:dyDescent="0.25">
      <c r="B102" s="264">
        <v>311</v>
      </c>
      <c r="C102" s="265"/>
      <c r="D102" s="266"/>
      <c r="E102" s="88" t="s">
        <v>210</v>
      </c>
      <c r="F102" s="137"/>
      <c r="G102" s="93"/>
      <c r="H102" s="93">
        <f>SUM(H103)</f>
        <v>1347531.77</v>
      </c>
      <c r="I102" s="103"/>
    </row>
    <row r="103" spans="2:9" ht="30" customHeight="1" x14ac:dyDescent="0.25">
      <c r="B103" s="264">
        <v>3111</v>
      </c>
      <c r="C103" s="265"/>
      <c r="D103" s="266"/>
      <c r="E103" s="88" t="s">
        <v>26</v>
      </c>
      <c r="F103" s="99"/>
      <c r="G103" s="99"/>
      <c r="H103" s="102">
        <v>1347531.77</v>
      </c>
      <c r="I103" s="103"/>
    </row>
    <row r="104" spans="2:9" ht="30" customHeight="1" x14ac:dyDescent="0.25">
      <c r="B104" s="264">
        <v>312</v>
      </c>
      <c r="C104" s="265"/>
      <c r="D104" s="266"/>
      <c r="E104" s="87" t="s">
        <v>92</v>
      </c>
      <c r="F104" s="134"/>
      <c r="G104" s="94"/>
      <c r="H104" s="94">
        <f>SUM(H105)</f>
        <v>54710.1</v>
      </c>
      <c r="I104" s="112"/>
    </row>
    <row r="105" spans="2:9" ht="30" customHeight="1" x14ac:dyDescent="0.25">
      <c r="B105" s="264">
        <v>3121</v>
      </c>
      <c r="C105" s="265"/>
      <c r="D105" s="266"/>
      <c r="E105" s="87" t="s">
        <v>92</v>
      </c>
      <c r="F105" s="136"/>
      <c r="G105" s="90"/>
      <c r="H105" s="104">
        <v>54710.1</v>
      </c>
      <c r="I105" s="112"/>
    </row>
    <row r="106" spans="2:9" ht="30" customHeight="1" x14ac:dyDescent="0.25">
      <c r="B106" s="264">
        <v>313</v>
      </c>
      <c r="C106" s="265"/>
      <c r="D106" s="266"/>
      <c r="E106" s="87" t="s">
        <v>211</v>
      </c>
      <c r="F106" s="134"/>
      <c r="G106" s="94"/>
      <c r="H106" s="94">
        <f>SUM(H107)</f>
        <v>222342.83</v>
      </c>
      <c r="I106" s="112"/>
    </row>
    <row r="107" spans="2:9" ht="30" customHeight="1" x14ac:dyDescent="0.25">
      <c r="B107" s="264">
        <v>3132</v>
      </c>
      <c r="C107" s="265"/>
      <c r="D107" s="266"/>
      <c r="E107" s="87" t="s">
        <v>93</v>
      </c>
      <c r="F107" s="136"/>
      <c r="G107" s="90"/>
      <c r="H107" s="104">
        <v>222342.83</v>
      </c>
      <c r="I107" s="112"/>
    </row>
    <row r="108" spans="2:9" x14ac:dyDescent="0.25">
      <c r="B108" s="181">
        <v>32</v>
      </c>
      <c r="C108" s="182"/>
      <c r="D108" s="183"/>
      <c r="E108" s="181" t="s">
        <v>12</v>
      </c>
      <c r="F108" s="193">
        <v>58500</v>
      </c>
      <c r="G108" s="193">
        <v>0</v>
      </c>
      <c r="H108" s="193">
        <f t="shared" ref="H108" si="10">SUM(H110+H118+H114)</f>
        <v>48910.720000000008</v>
      </c>
      <c r="I108" s="179">
        <f t="shared" ref="I108:I109" si="11">SUM(H108/F108*100)</f>
        <v>83.608068376068388</v>
      </c>
    </row>
    <row r="109" spans="2:9" x14ac:dyDescent="0.25">
      <c r="B109" s="184"/>
      <c r="C109" s="185"/>
      <c r="D109" s="186"/>
      <c r="E109" s="184"/>
      <c r="F109" s="194"/>
      <c r="G109" s="194"/>
      <c r="H109" s="194"/>
      <c r="I109" s="180" t="e">
        <f t="shared" si="11"/>
        <v>#DIV/0!</v>
      </c>
    </row>
    <row r="110" spans="2:9" x14ac:dyDescent="0.25">
      <c r="B110" s="181">
        <v>321</v>
      </c>
      <c r="C110" s="182"/>
      <c r="D110" s="183"/>
      <c r="E110" s="209" t="s">
        <v>27</v>
      </c>
      <c r="F110" s="193"/>
      <c r="G110" s="193"/>
      <c r="H110" s="193">
        <f>SUM(H112)</f>
        <v>42344.55</v>
      </c>
      <c r="I110" s="179"/>
    </row>
    <row r="111" spans="2:9" x14ac:dyDescent="0.25">
      <c r="B111" s="184"/>
      <c r="C111" s="185"/>
      <c r="D111" s="186"/>
      <c r="E111" s="210"/>
      <c r="F111" s="194"/>
      <c r="G111" s="194"/>
      <c r="H111" s="194"/>
      <c r="I111" s="180"/>
    </row>
    <row r="112" spans="2:9" x14ac:dyDescent="0.25">
      <c r="B112" s="181">
        <v>3212</v>
      </c>
      <c r="C112" s="182"/>
      <c r="D112" s="183"/>
      <c r="E112" s="181" t="s">
        <v>119</v>
      </c>
      <c r="F112" s="189"/>
      <c r="G112" s="189"/>
      <c r="H112" s="191">
        <v>42344.55</v>
      </c>
      <c r="I112" s="179"/>
    </row>
    <row r="113" spans="2:12" x14ac:dyDescent="0.25">
      <c r="B113" s="184"/>
      <c r="C113" s="185"/>
      <c r="D113" s="186"/>
      <c r="E113" s="184"/>
      <c r="F113" s="190"/>
      <c r="G113" s="190"/>
      <c r="H113" s="192"/>
      <c r="I113" s="180"/>
    </row>
    <row r="114" spans="2:12" x14ac:dyDescent="0.25">
      <c r="B114" s="196">
        <v>323</v>
      </c>
      <c r="C114" s="197"/>
      <c r="D114" s="198"/>
      <c r="E114" s="187" t="s">
        <v>220</v>
      </c>
      <c r="F114" s="193"/>
      <c r="G114" s="193"/>
      <c r="H114" s="193">
        <f>SUM(H116)</f>
        <v>186.65</v>
      </c>
      <c r="I114" s="179"/>
    </row>
    <row r="115" spans="2:12" x14ac:dyDescent="0.25">
      <c r="B115" s="199"/>
      <c r="C115" s="200"/>
      <c r="D115" s="201"/>
      <c r="E115" s="188"/>
      <c r="F115" s="194"/>
      <c r="G115" s="194"/>
      <c r="H115" s="194"/>
      <c r="I115" s="180"/>
    </row>
    <row r="116" spans="2:12" x14ac:dyDescent="0.25">
      <c r="B116" s="181">
        <v>3237</v>
      </c>
      <c r="C116" s="182"/>
      <c r="D116" s="183"/>
      <c r="E116" s="187" t="s">
        <v>105</v>
      </c>
      <c r="F116" s="189"/>
      <c r="G116" s="189"/>
      <c r="H116" s="191">
        <v>186.65</v>
      </c>
      <c r="I116" s="179"/>
    </row>
    <row r="117" spans="2:12" x14ac:dyDescent="0.25">
      <c r="B117" s="184"/>
      <c r="C117" s="185"/>
      <c r="D117" s="186"/>
      <c r="E117" s="188"/>
      <c r="F117" s="190"/>
      <c r="G117" s="190"/>
      <c r="H117" s="192"/>
      <c r="I117" s="180"/>
    </row>
    <row r="118" spans="2:12" x14ac:dyDescent="0.25">
      <c r="B118" s="196">
        <v>329</v>
      </c>
      <c r="C118" s="197"/>
      <c r="D118" s="198"/>
      <c r="E118" s="187" t="s">
        <v>208</v>
      </c>
      <c r="F118" s="193"/>
      <c r="G118" s="193"/>
      <c r="H118" s="193">
        <f>SUM(H120)</f>
        <v>6379.52</v>
      </c>
      <c r="I118" s="179"/>
    </row>
    <row r="119" spans="2:12" x14ac:dyDescent="0.25">
      <c r="B119" s="199"/>
      <c r="C119" s="200"/>
      <c r="D119" s="201"/>
      <c r="E119" s="188"/>
      <c r="F119" s="194"/>
      <c r="G119" s="194"/>
      <c r="H119" s="194"/>
      <c r="I119" s="180"/>
    </row>
    <row r="120" spans="2:12" x14ac:dyDescent="0.25">
      <c r="B120" s="181">
        <v>3295</v>
      </c>
      <c r="C120" s="182"/>
      <c r="D120" s="183"/>
      <c r="E120" s="187" t="s">
        <v>112</v>
      </c>
      <c r="F120" s="189"/>
      <c r="G120" s="189"/>
      <c r="H120" s="191">
        <v>6379.52</v>
      </c>
      <c r="I120" s="179"/>
    </row>
    <row r="121" spans="2:12" x14ac:dyDescent="0.25">
      <c r="B121" s="184"/>
      <c r="C121" s="185"/>
      <c r="D121" s="186"/>
      <c r="E121" s="188"/>
      <c r="F121" s="190"/>
      <c r="G121" s="190"/>
      <c r="H121" s="192"/>
      <c r="I121" s="180"/>
    </row>
    <row r="122" spans="2:12" x14ac:dyDescent="0.25">
      <c r="B122" s="269" t="s">
        <v>160</v>
      </c>
      <c r="C122" s="270"/>
      <c r="D122" s="271"/>
      <c r="E122" s="269" t="s">
        <v>161</v>
      </c>
      <c r="F122" s="221">
        <f>SUM(F124)</f>
        <v>835</v>
      </c>
      <c r="G122" s="221">
        <f>SUM(G124)</f>
        <v>0</v>
      </c>
      <c r="H122" s="223">
        <f>SUM(H124)</f>
        <v>0</v>
      </c>
      <c r="I122" s="215">
        <f t="shared" ref="I122:I127" si="12">SUM(H122/F122*100)</f>
        <v>0</v>
      </c>
      <c r="J122" s="145"/>
      <c r="K122" s="145"/>
      <c r="L122" s="145"/>
    </row>
    <row r="123" spans="2:12" x14ac:dyDescent="0.25">
      <c r="B123" s="272"/>
      <c r="C123" s="273"/>
      <c r="D123" s="274"/>
      <c r="E123" s="272"/>
      <c r="F123" s="222"/>
      <c r="G123" s="222"/>
      <c r="H123" s="224"/>
      <c r="I123" s="216" t="e">
        <f t="shared" si="12"/>
        <v>#DIV/0!</v>
      </c>
    </row>
    <row r="124" spans="2:12" x14ac:dyDescent="0.25">
      <c r="B124" s="181">
        <v>3</v>
      </c>
      <c r="C124" s="182"/>
      <c r="D124" s="183"/>
      <c r="E124" s="181" t="s">
        <v>3</v>
      </c>
      <c r="F124" s="193">
        <f>SUM(F126)</f>
        <v>835</v>
      </c>
      <c r="G124" s="193">
        <f>SUM(G126)</f>
        <v>0</v>
      </c>
      <c r="H124" s="193">
        <f t="shared" ref="H124" si="13">SUM(H126)</f>
        <v>0</v>
      </c>
      <c r="I124" s="179">
        <f t="shared" si="12"/>
        <v>0</v>
      </c>
    </row>
    <row r="125" spans="2:12" x14ac:dyDescent="0.25">
      <c r="B125" s="184"/>
      <c r="C125" s="185"/>
      <c r="D125" s="186"/>
      <c r="E125" s="184"/>
      <c r="F125" s="194"/>
      <c r="G125" s="194"/>
      <c r="H125" s="194"/>
      <c r="I125" s="180" t="e">
        <f t="shared" si="12"/>
        <v>#DIV/0!</v>
      </c>
    </row>
    <row r="126" spans="2:12" x14ac:dyDescent="0.25">
      <c r="B126" s="181">
        <v>32</v>
      </c>
      <c r="C126" s="182"/>
      <c r="D126" s="183"/>
      <c r="E126" s="181" t="s">
        <v>12</v>
      </c>
      <c r="F126" s="193">
        <v>835</v>
      </c>
      <c r="G126" s="193">
        <v>0</v>
      </c>
      <c r="H126" s="193">
        <f>SUM(H128+H132+H136)</f>
        <v>0</v>
      </c>
      <c r="I126" s="179">
        <f t="shared" si="12"/>
        <v>0</v>
      </c>
    </row>
    <row r="127" spans="2:12" x14ac:dyDescent="0.25">
      <c r="B127" s="184"/>
      <c r="C127" s="185"/>
      <c r="D127" s="186"/>
      <c r="E127" s="184"/>
      <c r="F127" s="194"/>
      <c r="G127" s="194"/>
      <c r="H127" s="194"/>
      <c r="I127" s="180" t="e">
        <f t="shared" si="12"/>
        <v>#DIV/0!</v>
      </c>
    </row>
    <row r="128" spans="2:12" x14ac:dyDescent="0.25">
      <c r="B128" s="196">
        <v>321</v>
      </c>
      <c r="C128" s="197"/>
      <c r="D128" s="198"/>
      <c r="E128" s="187" t="s">
        <v>27</v>
      </c>
      <c r="F128" s="193"/>
      <c r="G128" s="193"/>
      <c r="H128" s="193">
        <f>SUM(H130)</f>
        <v>0</v>
      </c>
      <c r="I128" s="179"/>
    </row>
    <row r="129" spans="2:9" x14ac:dyDescent="0.25">
      <c r="B129" s="199"/>
      <c r="C129" s="200"/>
      <c r="D129" s="201"/>
      <c r="E129" s="188"/>
      <c r="F129" s="194"/>
      <c r="G129" s="194"/>
      <c r="H129" s="194"/>
      <c r="I129" s="180"/>
    </row>
    <row r="130" spans="2:9" x14ac:dyDescent="0.25">
      <c r="B130" s="196">
        <v>3211</v>
      </c>
      <c r="C130" s="197"/>
      <c r="D130" s="198"/>
      <c r="E130" s="187" t="s">
        <v>28</v>
      </c>
      <c r="F130" s="205"/>
      <c r="G130" s="205"/>
      <c r="H130" s="193">
        <v>0</v>
      </c>
      <c r="I130" s="207"/>
    </row>
    <row r="131" spans="2:9" x14ac:dyDescent="0.25">
      <c r="B131" s="199"/>
      <c r="C131" s="200"/>
      <c r="D131" s="201"/>
      <c r="E131" s="188"/>
      <c r="F131" s="206"/>
      <c r="G131" s="206"/>
      <c r="H131" s="194"/>
      <c r="I131" s="208"/>
    </row>
    <row r="132" spans="2:9" x14ac:dyDescent="0.25">
      <c r="B132" s="196">
        <v>322</v>
      </c>
      <c r="C132" s="197"/>
      <c r="D132" s="198"/>
      <c r="E132" s="187" t="s">
        <v>209</v>
      </c>
      <c r="F132" s="193"/>
      <c r="G132" s="193"/>
      <c r="H132" s="193">
        <f>SUM(H134)</f>
        <v>0</v>
      </c>
      <c r="I132" s="179"/>
    </row>
    <row r="133" spans="2:9" x14ac:dyDescent="0.25">
      <c r="B133" s="199"/>
      <c r="C133" s="200"/>
      <c r="D133" s="201"/>
      <c r="E133" s="188"/>
      <c r="F133" s="194"/>
      <c r="G133" s="194"/>
      <c r="H133" s="194"/>
      <c r="I133" s="180"/>
    </row>
    <row r="134" spans="2:9" x14ac:dyDescent="0.25">
      <c r="B134" s="181">
        <v>3221</v>
      </c>
      <c r="C134" s="182"/>
      <c r="D134" s="183"/>
      <c r="E134" s="187" t="s">
        <v>216</v>
      </c>
      <c r="F134" s="189"/>
      <c r="G134" s="189"/>
      <c r="H134" s="191">
        <v>0</v>
      </c>
      <c r="I134" s="179"/>
    </row>
    <row r="135" spans="2:9" x14ac:dyDescent="0.25">
      <c r="B135" s="184"/>
      <c r="C135" s="185"/>
      <c r="D135" s="186"/>
      <c r="E135" s="188"/>
      <c r="F135" s="190"/>
      <c r="G135" s="190"/>
      <c r="H135" s="192"/>
      <c r="I135" s="180"/>
    </row>
    <row r="136" spans="2:9" x14ac:dyDescent="0.25">
      <c r="B136" s="196">
        <v>323</v>
      </c>
      <c r="C136" s="197"/>
      <c r="D136" s="198"/>
      <c r="E136" s="187" t="s">
        <v>220</v>
      </c>
      <c r="F136" s="193"/>
      <c r="G136" s="193"/>
      <c r="H136" s="193">
        <f>SUM(H138)</f>
        <v>0</v>
      </c>
      <c r="I136" s="179"/>
    </row>
    <row r="137" spans="2:9" x14ac:dyDescent="0.25">
      <c r="B137" s="199"/>
      <c r="C137" s="200"/>
      <c r="D137" s="201"/>
      <c r="E137" s="188"/>
      <c r="F137" s="194"/>
      <c r="G137" s="194"/>
      <c r="H137" s="194"/>
      <c r="I137" s="180"/>
    </row>
    <row r="138" spans="2:9" x14ac:dyDescent="0.25">
      <c r="B138" s="181">
        <v>3237</v>
      </c>
      <c r="C138" s="182"/>
      <c r="D138" s="183"/>
      <c r="E138" s="187" t="s">
        <v>105</v>
      </c>
      <c r="F138" s="189"/>
      <c r="G138" s="189"/>
      <c r="H138" s="191">
        <v>0</v>
      </c>
      <c r="I138" s="179"/>
    </row>
    <row r="139" spans="2:9" x14ac:dyDescent="0.25">
      <c r="B139" s="184"/>
      <c r="C139" s="185"/>
      <c r="D139" s="186"/>
      <c r="E139" s="188"/>
      <c r="F139" s="190"/>
      <c r="G139" s="190"/>
      <c r="H139" s="192"/>
      <c r="I139" s="180"/>
    </row>
    <row r="140" spans="2:9" x14ac:dyDescent="0.25">
      <c r="B140" s="196" t="s">
        <v>178</v>
      </c>
      <c r="C140" s="197"/>
      <c r="D140" s="198"/>
      <c r="E140" s="196" t="s">
        <v>250</v>
      </c>
      <c r="F140" s="193">
        <f>SUM(F142)</f>
        <v>300</v>
      </c>
      <c r="G140" s="193">
        <f>SUM(G142)</f>
        <v>0</v>
      </c>
      <c r="H140" s="191">
        <f>SUM(H142)</f>
        <v>0</v>
      </c>
      <c r="I140" s="179">
        <f t="shared" ref="I140:I145" si="14">SUM(H140/F140*100)</f>
        <v>0</v>
      </c>
    </row>
    <row r="141" spans="2:9" x14ac:dyDescent="0.25">
      <c r="B141" s="199"/>
      <c r="C141" s="200"/>
      <c r="D141" s="201"/>
      <c r="E141" s="199"/>
      <c r="F141" s="194"/>
      <c r="G141" s="194"/>
      <c r="H141" s="192"/>
      <c r="I141" s="180" t="e">
        <f t="shared" si="14"/>
        <v>#DIV/0!</v>
      </c>
    </row>
    <row r="142" spans="2:9" x14ac:dyDescent="0.25">
      <c r="B142" s="181">
        <v>3</v>
      </c>
      <c r="C142" s="182"/>
      <c r="D142" s="183"/>
      <c r="E142" s="181" t="s">
        <v>3</v>
      </c>
      <c r="F142" s="193">
        <f>SUM(F144)</f>
        <v>300</v>
      </c>
      <c r="G142" s="193">
        <f>SUM(G144)</f>
        <v>0</v>
      </c>
      <c r="H142" s="193">
        <f t="shared" ref="H142" si="15">SUM(H144)</f>
        <v>0</v>
      </c>
      <c r="I142" s="179">
        <f t="shared" si="14"/>
        <v>0</v>
      </c>
    </row>
    <row r="143" spans="2:9" x14ac:dyDescent="0.25">
      <c r="B143" s="184"/>
      <c r="C143" s="185"/>
      <c r="D143" s="186"/>
      <c r="E143" s="184"/>
      <c r="F143" s="194"/>
      <c r="G143" s="194"/>
      <c r="H143" s="194"/>
      <c r="I143" s="180" t="e">
        <f t="shared" si="14"/>
        <v>#DIV/0!</v>
      </c>
    </row>
    <row r="144" spans="2:9" x14ac:dyDescent="0.25">
      <c r="B144" s="181">
        <v>32</v>
      </c>
      <c r="C144" s="182"/>
      <c r="D144" s="183"/>
      <c r="E144" s="181" t="s">
        <v>12</v>
      </c>
      <c r="F144" s="193">
        <v>300</v>
      </c>
      <c r="G144" s="193">
        <v>0</v>
      </c>
      <c r="H144" s="193">
        <f>SUM(H146+H150+H154)</f>
        <v>0</v>
      </c>
      <c r="I144" s="179">
        <f t="shared" si="14"/>
        <v>0</v>
      </c>
    </row>
    <row r="145" spans="2:9" x14ac:dyDescent="0.25">
      <c r="B145" s="184"/>
      <c r="C145" s="185"/>
      <c r="D145" s="186"/>
      <c r="E145" s="184"/>
      <c r="F145" s="194"/>
      <c r="G145" s="194"/>
      <c r="H145" s="194"/>
      <c r="I145" s="180" t="e">
        <f t="shared" si="14"/>
        <v>#DIV/0!</v>
      </c>
    </row>
    <row r="146" spans="2:9" x14ac:dyDescent="0.25">
      <c r="B146" s="196">
        <v>321</v>
      </c>
      <c r="C146" s="197"/>
      <c r="D146" s="198"/>
      <c r="E146" s="187" t="s">
        <v>27</v>
      </c>
      <c r="F146" s="193"/>
      <c r="G146" s="193"/>
      <c r="H146" s="193">
        <f>SUM(H148)</f>
        <v>0</v>
      </c>
      <c r="I146" s="179"/>
    </row>
    <row r="147" spans="2:9" x14ac:dyDescent="0.25">
      <c r="B147" s="199"/>
      <c r="C147" s="200"/>
      <c r="D147" s="201"/>
      <c r="E147" s="188"/>
      <c r="F147" s="194"/>
      <c r="G147" s="194"/>
      <c r="H147" s="194"/>
      <c r="I147" s="180"/>
    </row>
    <row r="148" spans="2:9" x14ac:dyDescent="0.25">
      <c r="B148" s="196">
        <v>3211</v>
      </c>
      <c r="C148" s="197"/>
      <c r="D148" s="198"/>
      <c r="E148" s="187" t="s">
        <v>28</v>
      </c>
      <c r="F148" s="205"/>
      <c r="G148" s="205"/>
      <c r="H148" s="193">
        <v>0</v>
      </c>
      <c r="I148" s="207"/>
    </row>
    <row r="149" spans="2:9" x14ac:dyDescent="0.25">
      <c r="B149" s="199"/>
      <c r="C149" s="200"/>
      <c r="D149" s="201"/>
      <c r="E149" s="188"/>
      <c r="F149" s="206"/>
      <c r="G149" s="206"/>
      <c r="H149" s="194"/>
      <c r="I149" s="208"/>
    </row>
    <row r="150" spans="2:9" x14ac:dyDescent="0.25">
      <c r="B150" s="196">
        <v>322</v>
      </c>
      <c r="C150" s="197"/>
      <c r="D150" s="198"/>
      <c r="E150" s="187" t="s">
        <v>209</v>
      </c>
      <c r="F150" s="193"/>
      <c r="G150" s="193"/>
      <c r="H150" s="193">
        <f>SUM(H152)</f>
        <v>0</v>
      </c>
      <c r="I150" s="179"/>
    </row>
    <row r="151" spans="2:9" x14ac:dyDescent="0.25">
      <c r="B151" s="199"/>
      <c r="C151" s="200"/>
      <c r="D151" s="201"/>
      <c r="E151" s="188"/>
      <c r="F151" s="194"/>
      <c r="G151" s="194"/>
      <c r="H151" s="194"/>
      <c r="I151" s="180"/>
    </row>
    <row r="152" spans="2:9" x14ac:dyDescent="0.25">
      <c r="B152" s="181">
        <v>3221</v>
      </c>
      <c r="C152" s="182"/>
      <c r="D152" s="183"/>
      <c r="E152" s="187" t="s">
        <v>216</v>
      </c>
      <c r="F152" s="189"/>
      <c r="G152" s="189"/>
      <c r="H152" s="191">
        <v>0</v>
      </c>
      <c r="I152" s="179"/>
    </row>
    <row r="153" spans="2:9" x14ac:dyDescent="0.25">
      <c r="B153" s="184"/>
      <c r="C153" s="185"/>
      <c r="D153" s="186"/>
      <c r="E153" s="188"/>
      <c r="F153" s="190"/>
      <c r="G153" s="190"/>
      <c r="H153" s="192"/>
      <c r="I153" s="180"/>
    </row>
    <row r="154" spans="2:9" x14ac:dyDescent="0.25">
      <c r="B154" s="196">
        <v>323</v>
      </c>
      <c r="C154" s="197"/>
      <c r="D154" s="198"/>
      <c r="E154" s="187" t="s">
        <v>220</v>
      </c>
      <c r="F154" s="193"/>
      <c r="G154" s="193"/>
      <c r="H154" s="193">
        <f>SUM(H156)</f>
        <v>0</v>
      </c>
      <c r="I154" s="179"/>
    </row>
    <row r="155" spans="2:9" x14ac:dyDescent="0.25">
      <c r="B155" s="199"/>
      <c r="C155" s="200"/>
      <c r="D155" s="201"/>
      <c r="E155" s="188"/>
      <c r="F155" s="194"/>
      <c r="G155" s="194"/>
      <c r="H155" s="194"/>
      <c r="I155" s="180"/>
    </row>
    <row r="156" spans="2:9" x14ac:dyDescent="0.25">
      <c r="B156" s="181">
        <v>3237</v>
      </c>
      <c r="C156" s="182"/>
      <c r="D156" s="183"/>
      <c r="E156" s="187" t="s">
        <v>105</v>
      </c>
      <c r="F156" s="189"/>
      <c r="G156" s="189"/>
      <c r="H156" s="191">
        <v>0</v>
      </c>
      <c r="I156" s="179"/>
    </row>
    <row r="157" spans="2:9" x14ac:dyDescent="0.25">
      <c r="B157" s="184"/>
      <c r="C157" s="185"/>
      <c r="D157" s="186"/>
      <c r="E157" s="188"/>
      <c r="F157" s="190"/>
      <c r="G157" s="190"/>
      <c r="H157" s="192"/>
      <c r="I157" s="180"/>
    </row>
    <row r="158" spans="2:9" x14ac:dyDescent="0.25">
      <c r="B158" s="246" t="s">
        <v>162</v>
      </c>
      <c r="C158" s="247"/>
      <c r="D158" s="248"/>
      <c r="E158" s="252" t="s">
        <v>163</v>
      </c>
      <c r="F158" s="217">
        <f>SUM(F160)</f>
        <v>34500</v>
      </c>
      <c r="G158" s="217">
        <f>SUM(G160)</f>
        <v>0</v>
      </c>
      <c r="H158" s="219">
        <f>SUM(H160)</f>
        <v>34388.26</v>
      </c>
      <c r="I158" s="213">
        <f t="shared" ref="I158:I165" si="16">SUM(H158/F158*100)</f>
        <v>99.676115942028986</v>
      </c>
    </row>
    <row r="159" spans="2:9" x14ac:dyDescent="0.25">
      <c r="B159" s="249"/>
      <c r="C159" s="250"/>
      <c r="D159" s="251"/>
      <c r="E159" s="253"/>
      <c r="F159" s="218"/>
      <c r="G159" s="218"/>
      <c r="H159" s="220"/>
      <c r="I159" s="214" t="e">
        <f t="shared" si="16"/>
        <v>#DIV/0!</v>
      </c>
    </row>
    <row r="160" spans="2:9" x14ac:dyDescent="0.25">
      <c r="B160" s="196" t="s">
        <v>156</v>
      </c>
      <c r="C160" s="197"/>
      <c r="D160" s="198"/>
      <c r="E160" s="196" t="s">
        <v>157</v>
      </c>
      <c r="F160" s="193">
        <f>SUM(F162)</f>
        <v>34500</v>
      </c>
      <c r="G160" s="193">
        <f>SUM(G162)</f>
        <v>0</v>
      </c>
      <c r="H160" s="191">
        <f>SUM(H162)</f>
        <v>34388.26</v>
      </c>
      <c r="I160" s="179">
        <f t="shared" si="16"/>
        <v>99.676115942028986</v>
      </c>
    </row>
    <row r="161" spans="2:9" x14ac:dyDescent="0.25">
      <c r="B161" s="199"/>
      <c r="C161" s="200"/>
      <c r="D161" s="201"/>
      <c r="E161" s="199"/>
      <c r="F161" s="194"/>
      <c r="G161" s="194"/>
      <c r="H161" s="192"/>
      <c r="I161" s="180" t="e">
        <f t="shared" si="16"/>
        <v>#DIV/0!</v>
      </c>
    </row>
    <row r="162" spans="2:9" x14ac:dyDescent="0.25">
      <c r="B162" s="181">
        <v>3</v>
      </c>
      <c r="C162" s="182"/>
      <c r="D162" s="183"/>
      <c r="E162" s="181" t="s">
        <v>3</v>
      </c>
      <c r="F162" s="193">
        <f>SUM(F164)</f>
        <v>34500</v>
      </c>
      <c r="G162" s="193">
        <f>SUM(G164)</f>
        <v>0</v>
      </c>
      <c r="H162" s="191">
        <f>SUM(H164)</f>
        <v>34388.26</v>
      </c>
      <c r="I162" s="179">
        <f t="shared" si="16"/>
        <v>99.676115942028986</v>
      </c>
    </row>
    <row r="163" spans="2:9" x14ac:dyDescent="0.25">
      <c r="B163" s="184"/>
      <c r="C163" s="185"/>
      <c r="D163" s="186"/>
      <c r="E163" s="184"/>
      <c r="F163" s="194"/>
      <c r="G163" s="194"/>
      <c r="H163" s="192"/>
      <c r="I163" s="180" t="e">
        <f t="shared" si="16"/>
        <v>#DIV/0!</v>
      </c>
    </row>
    <row r="164" spans="2:9" x14ac:dyDescent="0.25">
      <c r="B164" s="181">
        <v>31</v>
      </c>
      <c r="C164" s="182"/>
      <c r="D164" s="183"/>
      <c r="E164" s="181" t="s">
        <v>4</v>
      </c>
      <c r="F164" s="193">
        <v>34500</v>
      </c>
      <c r="G164" s="193">
        <v>0</v>
      </c>
      <c r="H164" s="193">
        <f t="shared" ref="H164" si="17">SUM(H166+H168+H170)</f>
        <v>34388.26</v>
      </c>
      <c r="I164" s="179">
        <f t="shared" si="16"/>
        <v>99.676115942028986</v>
      </c>
    </row>
    <row r="165" spans="2:9" x14ac:dyDescent="0.25">
      <c r="B165" s="184"/>
      <c r="C165" s="185"/>
      <c r="D165" s="186"/>
      <c r="E165" s="184"/>
      <c r="F165" s="194"/>
      <c r="G165" s="194"/>
      <c r="H165" s="194"/>
      <c r="I165" s="180" t="e">
        <f t="shared" si="16"/>
        <v>#DIV/0!</v>
      </c>
    </row>
    <row r="166" spans="2:9" ht="30" customHeight="1" x14ac:dyDescent="0.25">
      <c r="B166" s="264">
        <v>311</v>
      </c>
      <c r="C166" s="265"/>
      <c r="D166" s="266"/>
      <c r="E166" s="88" t="s">
        <v>210</v>
      </c>
      <c r="F166" s="99"/>
      <c r="G166" s="99"/>
      <c r="H166" s="102">
        <f>SUM(H167)</f>
        <v>28916.959999999999</v>
      </c>
      <c r="I166" s="103"/>
    </row>
    <row r="167" spans="2:9" ht="30" customHeight="1" x14ac:dyDescent="0.25">
      <c r="B167" s="264">
        <v>3111</v>
      </c>
      <c r="C167" s="265"/>
      <c r="D167" s="266"/>
      <c r="E167" s="88" t="s">
        <v>26</v>
      </c>
      <c r="F167" s="99"/>
      <c r="G167" s="99"/>
      <c r="H167" s="147">
        <v>28916.959999999999</v>
      </c>
      <c r="I167" s="103"/>
    </row>
    <row r="168" spans="2:9" ht="30" customHeight="1" x14ac:dyDescent="0.25">
      <c r="B168" s="264">
        <v>312</v>
      </c>
      <c r="C168" s="265"/>
      <c r="D168" s="266"/>
      <c r="E168" s="87" t="s">
        <v>92</v>
      </c>
      <c r="F168" s="134"/>
      <c r="G168" s="94"/>
      <c r="H168" s="148">
        <f>SUM(H169)</f>
        <v>700</v>
      </c>
      <c r="I168" s="112"/>
    </row>
    <row r="169" spans="2:9" ht="30" customHeight="1" x14ac:dyDescent="0.25">
      <c r="B169" s="264">
        <v>3121</v>
      </c>
      <c r="C169" s="265"/>
      <c r="D169" s="266"/>
      <c r="E169" s="87" t="s">
        <v>92</v>
      </c>
      <c r="F169" s="136"/>
      <c r="G169" s="90"/>
      <c r="H169" s="147">
        <v>700</v>
      </c>
      <c r="I169" s="112"/>
    </row>
    <row r="170" spans="2:9" ht="30" customHeight="1" x14ac:dyDescent="0.25">
      <c r="B170" s="264">
        <v>313</v>
      </c>
      <c r="C170" s="265"/>
      <c r="D170" s="266"/>
      <c r="E170" s="87" t="s">
        <v>211</v>
      </c>
      <c r="F170" s="134"/>
      <c r="G170" s="94"/>
      <c r="H170" s="148">
        <f>SUM(H171)</f>
        <v>4771.3</v>
      </c>
      <c r="I170" s="112"/>
    </row>
    <row r="171" spans="2:9" ht="30" customHeight="1" x14ac:dyDescent="0.25">
      <c r="B171" s="264">
        <v>3132</v>
      </c>
      <c r="C171" s="265"/>
      <c r="D171" s="266"/>
      <c r="E171" s="87" t="s">
        <v>93</v>
      </c>
      <c r="F171" s="136"/>
      <c r="G171" s="90"/>
      <c r="H171" s="147">
        <v>4771.3</v>
      </c>
      <c r="I171" s="112"/>
    </row>
    <row r="172" spans="2:9" x14ac:dyDescent="0.25">
      <c r="B172" s="246" t="s">
        <v>164</v>
      </c>
      <c r="C172" s="247"/>
      <c r="D172" s="248"/>
      <c r="E172" s="252" t="s">
        <v>165</v>
      </c>
      <c r="F172" s="217">
        <f>SUM(F174)</f>
        <v>133100</v>
      </c>
      <c r="G172" s="217">
        <f>SUM(G174)</f>
        <v>0</v>
      </c>
      <c r="H172" s="219">
        <f>SUM(H174)</f>
        <v>128628.43</v>
      </c>
      <c r="I172" s="213">
        <f t="shared" ref="I172:I179" si="18">SUM(H172/F172*100)</f>
        <v>96.640443275732522</v>
      </c>
    </row>
    <row r="173" spans="2:9" x14ac:dyDescent="0.25">
      <c r="B173" s="249"/>
      <c r="C173" s="250"/>
      <c r="D173" s="251"/>
      <c r="E173" s="253"/>
      <c r="F173" s="218"/>
      <c r="G173" s="218"/>
      <c r="H173" s="220"/>
      <c r="I173" s="214" t="e">
        <f t="shared" si="18"/>
        <v>#DIV/0!</v>
      </c>
    </row>
    <row r="174" spans="2:9" x14ac:dyDescent="0.25">
      <c r="B174" s="196" t="s">
        <v>156</v>
      </c>
      <c r="C174" s="197"/>
      <c r="D174" s="198"/>
      <c r="E174" s="196" t="s">
        <v>157</v>
      </c>
      <c r="F174" s="193">
        <f>SUM(F176)</f>
        <v>133100</v>
      </c>
      <c r="G174" s="193">
        <f>SUM(G176)</f>
        <v>0</v>
      </c>
      <c r="H174" s="191">
        <f>SUM(H176)</f>
        <v>128628.43</v>
      </c>
      <c r="I174" s="179">
        <f t="shared" si="18"/>
        <v>96.640443275732522</v>
      </c>
    </row>
    <row r="175" spans="2:9" x14ac:dyDescent="0.25">
      <c r="B175" s="199"/>
      <c r="C175" s="200"/>
      <c r="D175" s="201"/>
      <c r="E175" s="199"/>
      <c r="F175" s="194"/>
      <c r="G175" s="194"/>
      <c r="H175" s="192"/>
      <c r="I175" s="180" t="e">
        <f t="shared" si="18"/>
        <v>#DIV/0!</v>
      </c>
    </row>
    <row r="176" spans="2:9" x14ac:dyDescent="0.25">
      <c r="B176" s="181">
        <v>3</v>
      </c>
      <c r="C176" s="182"/>
      <c r="D176" s="183"/>
      <c r="E176" s="181" t="s">
        <v>3</v>
      </c>
      <c r="F176" s="193">
        <f>SUM(F178)</f>
        <v>133100</v>
      </c>
      <c r="G176" s="193">
        <f>SUM(G178)</f>
        <v>0</v>
      </c>
      <c r="H176" s="193">
        <f t="shared" ref="H176" si="19">SUM(H178)</f>
        <v>128628.43</v>
      </c>
      <c r="I176" s="179">
        <f t="shared" si="18"/>
        <v>96.640443275732522</v>
      </c>
    </row>
    <row r="177" spans="2:9" x14ac:dyDescent="0.25">
      <c r="B177" s="184"/>
      <c r="C177" s="185"/>
      <c r="D177" s="186"/>
      <c r="E177" s="184"/>
      <c r="F177" s="194"/>
      <c r="G177" s="194"/>
      <c r="H177" s="194"/>
      <c r="I177" s="180" t="e">
        <f t="shared" si="18"/>
        <v>#DIV/0!</v>
      </c>
    </row>
    <row r="178" spans="2:9" x14ac:dyDescent="0.25">
      <c r="B178" s="181">
        <v>31</v>
      </c>
      <c r="C178" s="182"/>
      <c r="D178" s="183"/>
      <c r="E178" s="181" t="s">
        <v>4</v>
      </c>
      <c r="F178" s="193">
        <v>133100</v>
      </c>
      <c r="G178" s="193">
        <v>0</v>
      </c>
      <c r="H178" s="193">
        <f t="shared" ref="H178" si="20">SUM(H180+H182+H184)</f>
        <v>128628.43</v>
      </c>
      <c r="I178" s="179">
        <f t="shared" si="18"/>
        <v>96.640443275732522</v>
      </c>
    </row>
    <row r="179" spans="2:9" x14ac:dyDescent="0.25">
      <c r="B179" s="184"/>
      <c r="C179" s="185"/>
      <c r="D179" s="186"/>
      <c r="E179" s="184"/>
      <c r="F179" s="194"/>
      <c r="G179" s="194"/>
      <c r="H179" s="194"/>
      <c r="I179" s="180" t="e">
        <f t="shared" si="18"/>
        <v>#DIV/0!</v>
      </c>
    </row>
    <row r="180" spans="2:9" ht="30" customHeight="1" x14ac:dyDescent="0.25">
      <c r="B180" s="264">
        <v>311</v>
      </c>
      <c r="C180" s="265"/>
      <c r="D180" s="266"/>
      <c r="E180" s="88" t="s">
        <v>210</v>
      </c>
      <c r="F180" s="137"/>
      <c r="G180" s="93"/>
      <c r="H180" s="93">
        <f>SUM(H181)</f>
        <v>105858.26</v>
      </c>
      <c r="I180" s="103"/>
    </row>
    <row r="181" spans="2:9" ht="30" customHeight="1" x14ac:dyDescent="0.25">
      <c r="B181" s="264">
        <v>3111</v>
      </c>
      <c r="C181" s="265"/>
      <c r="D181" s="266"/>
      <c r="E181" s="88" t="s">
        <v>26</v>
      </c>
      <c r="F181" s="99"/>
      <c r="G181" s="99"/>
      <c r="H181" s="142">
        <v>105858.26</v>
      </c>
      <c r="I181" s="103"/>
    </row>
    <row r="182" spans="2:9" ht="30" customHeight="1" x14ac:dyDescent="0.25">
      <c r="B182" s="264">
        <v>312</v>
      </c>
      <c r="C182" s="265"/>
      <c r="D182" s="266"/>
      <c r="E182" s="87" t="s">
        <v>92</v>
      </c>
      <c r="F182" s="134"/>
      <c r="G182" s="94"/>
      <c r="H182" s="94">
        <f>SUM(H183)</f>
        <v>5303.6</v>
      </c>
      <c r="I182" s="112"/>
    </row>
    <row r="183" spans="2:9" ht="30" customHeight="1" x14ac:dyDescent="0.25">
      <c r="B183" s="264">
        <v>3121</v>
      </c>
      <c r="C183" s="265"/>
      <c r="D183" s="266"/>
      <c r="E183" s="87" t="s">
        <v>92</v>
      </c>
      <c r="F183" s="136"/>
      <c r="G183" s="90"/>
      <c r="H183" s="138">
        <v>5303.6</v>
      </c>
      <c r="I183" s="112"/>
    </row>
    <row r="184" spans="2:9" ht="30" customHeight="1" x14ac:dyDescent="0.25">
      <c r="B184" s="264">
        <v>313</v>
      </c>
      <c r="C184" s="265"/>
      <c r="D184" s="266"/>
      <c r="E184" s="87" t="s">
        <v>211</v>
      </c>
      <c r="F184" s="134"/>
      <c r="G184" s="94"/>
      <c r="H184" s="94">
        <f>SUM(H185)</f>
        <v>17466.57</v>
      </c>
      <c r="I184" s="112"/>
    </row>
    <row r="185" spans="2:9" ht="30" customHeight="1" x14ac:dyDescent="0.25">
      <c r="B185" s="264">
        <v>3132</v>
      </c>
      <c r="C185" s="265"/>
      <c r="D185" s="266"/>
      <c r="E185" s="87" t="s">
        <v>93</v>
      </c>
      <c r="F185" s="136"/>
      <c r="G185" s="90"/>
      <c r="H185" s="138">
        <v>17466.57</v>
      </c>
      <c r="I185" s="112"/>
    </row>
    <row r="186" spans="2:9" x14ac:dyDescent="0.25">
      <c r="B186" s="246" t="s">
        <v>166</v>
      </c>
      <c r="C186" s="247"/>
      <c r="D186" s="248"/>
      <c r="E186" s="252" t="s">
        <v>167</v>
      </c>
      <c r="F186" s="217">
        <f>SUM(F188)</f>
        <v>40500</v>
      </c>
      <c r="G186" s="217">
        <f>SUM(G188)</f>
        <v>0</v>
      </c>
      <c r="H186" s="219">
        <f>SUM(H188)</f>
        <v>39557.08</v>
      </c>
      <c r="I186" s="213">
        <f t="shared" ref="I186:I193" si="21">SUM(H186/F186*100)</f>
        <v>97.671802469135798</v>
      </c>
    </row>
    <row r="187" spans="2:9" x14ac:dyDescent="0.25">
      <c r="B187" s="249"/>
      <c r="C187" s="250"/>
      <c r="D187" s="251"/>
      <c r="E187" s="253"/>
      <c r="F187" s="218"/>
      <c r="G187" s="218"/>
      <c r="H187" s="220"/>
      <c r="I187" s="214" t="e">
        <f t="shared" si="21"/>
        <v>#DIV/0!</v>
      </c>
    </row>
    <row r="188" spans="2:9" x14ac:dyDescent="0.25">
      <c r="B188" s="196" t="s">
        <v>156</v>
      </c>
      <c r="C188" s="197"/>
      <c r="D188" s="198"/>
      <c r="E188" s="196" t="s">
        <v>157</v>
      </c>
      <c r="F188" s="193">
        <f>SUM(F190)</f>
        <v>40500</v>
      </c>
      <c r="G188" s="193">
        <f>SUM(G190)</f>
        <v>0</v>
      </c>
      <c r="H188" s="191">
        <f>SUM(H190)</f>
        <v>39557.08</v>
      </c>
      <c r="I188" s="179">
        <f t="shared" si="21"/>
        <v>97.671802469135798</v>
      </c>
    </row>
    <row r="189" spans="2:9" x14ac:dyDescent="0.25">
      <c r="B189" s="199"/>
      <c r="C189" s="200"/>
      <c r="D189" s="201"/>
      <c r="E189" s="199"/>
      <c r="F189" s="194"/>
      <c r="G189" s="194"/>
      <c r="H189" s="192"/>
      <c r="I189" s="180" t="e">
        <f t="shared" si="21"/>
        <v>#DIV/0!</v>
      </c>
    </row>
    <row r="190" spans="2:9" x14ac:dyDescent="0.25">
      <c r="B190" s="181">
        <v>3</v>
      </c>
      <c r="C190" s="182"/>
      <c r="D190" s="183"/>
      <c r="E190" s="181" t="s">
        <v>3</v>
      </c>
      <c r="F190" s="193">
        <f>SUM(F192)</f>
        <v>40500</v>
      </c>
      <c r="G190" s="193">
        <f>SUM(G192)</f>
        <v>0</v>
      </c>
      <c r="H190" s="191">
        <f>SUM(H192)</f>
        <v>39557.08</v>
      </c>
      <c r="I190" s="179">
        <f t="shared" si="21"/>
        <v>97.671802469135798</v>
      </c>
    </row>
    <row r="191" spans="2:9" x14ac:dyDescent="0.25">
      <c r="B191" s="184"/>
      <c r="C191" s="185"/>
      <c r="D191" s="186"/>
      <c r="E191" s="184"/>
      <c r="F191" s="194"/>
      <c r="G191" s="194"/>
      <c r="H191" s="192"/>
      <c r="I191" s="180" t="e">
        <f t="shared" si="21"/>
        <v>#DIV/0!</v>
      </c>
    </row>
    <row r="192" spans="2:9" x14ac:dyDescent="0.25">
      <c r="B192" s="181">
        <v>31</v>
      </c>
      <c r="C192" s="182"/>
      <c r="D192" s="183"/>
      <c r="E192" s="181" t="s">
        <v>4</v>
      </c>
      <c r="F192" s="193">
        <v>40500</v>
      </c>
      <c r="G192" s="193">
        <v>0</v>
      </c>
      <c r="H192" s="193">
        <f t="shared" ref="H192" si="22">SUM(H194+H196+H198)</f>
        <v>39557.08</v>
      </c>
      <c r="I192" s="179">
        <f t="shared" si="21"/>
        <v>97.671802469135798</v>
      </c>
    </row>
    <row r="193" spans="2:9" x14ac:dyDescent="0.25">
      <c r="B193" s="184"/>
      <c r="C193" s="185"/>
      <c r="D193" s="186"/>
      <c r="E193" s="184"/>
      <c r="F193" s="194"/>
      <c r="G193" s="194"/>
      <c r="H193" s="194"/>
      <c r="I193" s="180" t="e">
        <f t="shared" si="21"/>
        <v>#DIV/0!</v>
      </c>
    </row>
    <row r="194" spans="2:9" ht="30" customHeight="1" x14ac:dyDescent="0.25">
      <c r="B194" s="264">
        <v>311</v>
      </c>
      <c r="C194" s="265"/>
      <c r="D194" s="266"/>
      <c r="E194" s="88" t="s">
        <v>210</v>
      </c>
      <c r="F194" s="137"/>
      <c r="G194" s="93"/>
      <c r="H194" s="93">
        <f>SUM(H195)</f>
        <v>33267.89</v>
      </c>
      <c r="I194" s="103"/>
    </row>
    <row r="195" spans="2:9" ht="30" customHeight="1" x14ac:dyDescent="0.25">
      <c r="B195" s="264">
        <v>3111</v>
      </c>
      <c r="C195" s="265"/>
      <c r="D195" s="266"/>
      <c r="E195" s="88" t="s">
        <v>26</v>
      </c>
      <c r="F195" s="99"/>
      <c r="G195" s="99"/>
      <c r="H195" s="142">
        <v>33267.89</v>
      </c>
      <c r="I195" s="103"/>
    </row>
    <row r="196" spans="2:9" ht="30" customHeight="1" x14ac:dyDescent="0.25">
      <c r="B196" s="264">
        <v>312</v>
      </c>
      <c r="C196" s="265"/>
      <c r="D196" s="266"/>
      <c r="E196" s="87" t="s">
        <v>92</v>
      </c>
      <c r="F196" s="134"/>
      <c r="G196" s="94"/>
      <c r="H196" s="94">
        <f>SUM(H197)</f>
        <v>800</v>
      </c>
      <c r="I196" s="112"/>
    </row>
    <row r="197" spans="2:9" ht="30" customHeight="1" x14ac:dyDescent="0.25">
      <c r="B197" s="264">
        <v>3121</v>
      </c>
      <c r="C197" s="265"/>
      <c r="D197" s="266"/>
      <c r="E197" s="87" t="s">
        <v>92</v>
      </c>
      <c r="F197" s="136"/>
      <c r="G197" s="90"/>
      <c r="H197" s="138">
        <v>800</v>
      </c>
      <c r="I197" s="112"/>
    </row>
    <row r="198" spans="2:9" ht="30" customHeight="1" x14ac:dyDescent="0.25">
      <c r="B198" s="264">
        <v>313</v>
      </c>
      <c r="C198" s="265"/>
      <c r="D198" s="266"/>
      <c r="E198" s="87" t="s">
        <v>211</v>
      </c>
      <c r="F198" s="134"/>
      <c r="G198" s="94"/>
      <c r="H198" s="94">
        <f>SUM(H199)</f>
        <v>5489.19</v>
      </c>
      <c r="I198" s="112"/>
    </row>
    <row r="199" spans="2:9" ht="30" customHeight="1" x14ac:dyDescent="0.25">
      <c r="B199" s="264">
        <v>3132</v>
      </c>
      <c r="C199" s="265"/>
      <c r="D199" s="266"/>
      <c r="E199" s="87" t="s">
        <v>93</v>
      </c>
      <c r="F199" s="136"/>
      <c r="G199" s="90"/>
      <c r="H199" s="138">
        <v>5489.19</v>
      </c>
      <c r="I199" s="112"/>
    </row>
    <row r="200" spans="2:9" x14ac:dyDescent="0.25">
      <c r="B200" s="246" t="s">
        <v>168</v>
      </c>
      <c r="C200" s="247"/>
      <c r="D200" s="248"/>
      <c r="E200" s="252" t="s">
        <v>169</v>
      </c>
      <c r="F200" s="217">
        <f>SUM(F202)</f>
        <v>36750</v>
      </c>
      <c r="G200" s="217">
        <f>SUM(G202)</f>
        <v>0</v>
      </c>
      <c r="H200" s="219">
        <f>SUM(H202)</f>
        <v>36015.839999999997</v>
      </c>
      <c r="I200" s="213">
        <f t="shared" ref="I200:I207" si="23">SUM(H200/F200*100)</f>
        <v>98.002285714285705</v>
      </c>
    </row>
    <row r="201" spans="2:9" x14ac:dyDescent="0.25">
      <c r="B201" s="249"/>
      <c r="C201" s="250"/>
      <c r="D201" s="251"/>
      <c r="E201" s="253"/>
      <c r="F201" s="218"/>
      <c r="G201" s="218"/>
      <c r="H201" s="220"/>
      <c r="I201" s="214" t="e">
        <f t="shared" si="23"/>
        <v>#DIV/0!</v>
      </c>
    </row>
    <row r="202" spans="2:9" x14ac:dyDescent="0.25">
      <c r="B202" s="196" t="s">
        <v>156</v>
      </c>
      <c r="C202" s="197"/>
      <c r="D202" s="198"/>
      <c r="E202" s="196" t="s">
        <v>157</v>
      </c>
      <c r="F202" s="193">
        <f>SUM(F204)</f>
        <v>36750</v>
      </c>
      <c r="G202" s="193">
        <f>SUM(G204)</f>
        <v>0</v>
      </c>
      <c r="H202" s="191">
        <f>SUM(H204)</f>
        <v>36015.839999999997</v>
      </c>
      <c r="I202" s="179">
        <f t="shared" si="23"/>
        <v>98.002285714285705</v>
      </c>
    </row>
    <row r="203" spans="2:9" x14ac:dyDescent="0.25">
      <c r="B203" s="199"/>
      <c r="C203" s="200"/>
      <c r="D203" s="201"/>
      <c r="E203" s="199"/>
      <c r="F203" s="194"/>
      <c r="G203" s="194"/>
      <c r="H203" s="192"/>
      <c r="I203" s="180" t="e">
        <f t="shared" si="23"/>
        <v>#DIV/0!</v>
      </c>
    </row>
    <row r="204" spans="2:9" x14ac:dyDescent="0.25">
      <c r="B204" s="181">
        <v>3</v>
      </c>
      <c r="C204" s="182"/>
      <c r="D204" s="183"/>
      <c r="E204" s="181" t="s">
        <v>3</v>
      </c>
      <c r="F204" s="193">
        <f>SUM(F206)</f>
        <v>36750</v>
      </c>
      <c r="G204" s="193">
        <f>SUM(G206)</f>
        <v>0</v>
      </c>
      <c r="H204" s="191">
        <f>SUM(H206)</f>
        <v>36015.839999999997</v>
      </c>
      <c r="I204" s="179">
        <f t="shared" si="23"/>
        <v>98.002285714285705</v>
      </c>
    </row>
    <row r="205" spans="2:9" x14ac:dyDescent="0.25">
      <c r="B205" s="184"/>
      <c r="C205" s="185"/>
      <c r="D205" s="186"/>
      <c r="E205" s="184"/>
      <c r="F205" s="194"/>
      <c r="G205" s="194"/>
      <c r="H205" s="192"/>
      <c r="I205" s="180" t="e">
        <f t="shared" si="23"/>
        <v>#DIV/0!</v>
      </c>
    </row>
    <row r="206" spans="2:9" x14ac:dyDescent="0.25">
      <c r="B206" s="181">
        <v>31</v>
      </c>
      <c r="C206" s="182"/>
      <c r="D206" s="183"/>
      <c r="E206" s="181" t="s">
        <v>4</v>
      </c>
      <c r="F206" s="193">
        <v>36750</v>
      </c>
      <c r="G206" s="193">
        <v>0</v>
      </c>
      <c r="H206" s="191">
        <f>SUM(H208+H210+H212)</f>
        <v>36015.839999999997</v>
      </c>
      <c r="I206" s="179">
        <f t="shared" si="23"/>
        <v>98.002285714285705</v>
      </c>
    </row>
    <row r="207" spans="2:9" x14ac:dyDescent="0.25">
      <c r="B207" s="184"/>
      <c r="C207" s="185"/>
      <c r="D207" s="186"/>
      <c r="E207" s="184"/>
      <c r="F207" s="194"/>
      <c r="G207" s="194"/>
      <c r="H207" s="192"/>
      <c r="I207" s="180" t="e">
        <f t="shared" si="23"/>
        <v>#DIV/0!</v>
      </c>
    </row>
    <row r="208" spans="2:9" ht="30" customHeight="1" x14ac:dyDescent="0.25">
      <c r="B208" s="264">
        <v>311</v>
      </c>
      <c r="C208" s="265"/>
      <c r="D208" s="266"/>
      <c r="E208" s="88" t="s">
        <v>210</v>
      </c>
      <c r="F208" s="137"/>
      <c r="G208" s="93"/>
      <c r="H208" s="93">
        <f>SUM(H209)</f>
        <v>29789.46</v>
      </c>
      <c r="I208" s="103"/>
    </row>
    <row r="209" spans="2:9" ht="30" customHeight="1" x14ac:dyDescent="0.25">
      <c r="B209" s="264">
        <v>3111</v>
      </c>
      <c r="C209" s="265"/>
      <c r="D209" s="266"/>
      <c r="E209" s="88" t="s">
        <v>26</v>
      </c>
      <c r="F209" s="99"/>
      <c r="G209" s="99"/>
      <c r="H209" s="142">
        <v>29789.46</v>
      </c>
      <c r="I209" s="103"/>
    </row>
    <row r="210" spans="2:9" ht="30" customHeight="1" x14ac:dyDescent="0.25">
      <c r="B210" s="264">
        <v>312</v>
      </c>
      <c r="C210" s="265"/>
      <c r="D210" s="266"/>
      <c r="E210" s="87" t="s">
        <v>92</v>
      </c>
      <c r="F210" s="134"/>
      <c r="G210" s="94"/>
      <c r="H210" s="94">
        <f>SUM(H211)</f>
        <v>1311.13</v>
      </c>
      <c r="I210" s="112"/>
    </row>
    <row r="211" spans="2:9" ht="30" customHeight="1" x14ac:dyDescent="0.25">
      <c r="B211" s="264">
        <v>3121</v>
      </c>
      <c r="C211" s="265"/>
      <c r="D211" s="266"/>
      <c r="E211" s="87" t="s">
        <v>92</v>
      </c>
      <c r="F211" s="136"/>
      <c r="G211" s="90"/>
      <c r="H211" s="138">
        <v>1311.13</v>
      </c>
      <c r="I211" s="112"/>
    </row>
    <row r="212" spans="2:9" ht="30" customHeight="1" x14ac:dyDescent="0.25">
      <c r="B212" s="264">
        <v>313</v>
      </c>
      <c r="C212" s="265"/>
      <c r="D212" s="266"/>
      <c r="E212" s="87" t="s">
        <v>211</v>
      </c>
      <c r="F212" s="134"/>
      <c r="G212" s="94"/>
      <c r="H212" s="94">
        <f>SUM(H213)</f>
        <v>4915.25</v>
      </c>
      <c r="I212" s="112"/>
    </row>
    <row r="213" spans="2:9" ht="30" customHeight="1" x14ac:dyDescent="0.25">
      <c r="B213" s="264">
        <v>3132</v>
      </c>
      <c r="C213" s="265"/>
      <c r="D213" s="266"/>
      <c r="E213" s="87" t="s">
        <v>93</v>
      </c>
      <c r="F213" s="136"/>
      <c r="G213" s="90"/>
      <c r="H213" s="138">
        <v>4915.25</v>
      </c>
      <c r="I213" s="112"/>
    </row>
    <row r="214" spans="2:9" x14ac:dyDescent="0.25">
      <c r="B214" s="246" t="s">
        <v>170</v>
      </c>
      <c r="C214" s="247"/>
      <c r="D214" s="248"/>
      <c r="E214" s="252" t="s">
        <v>171</v>
      </c>
      <c r="F214" s="217">
        <f>SUM(F216)</f>
        <v>25000</v>
      </c>
      <c r="G214" s="217">
        <f>SUM(G216)</f>
        <v>0</v>
      </c>
      <c r="H214" s="219">
        <f>SUM(H216)</f>
        <v>20686.070000000003</v>
      </c>
      <c r="I214" s="213">
        <f t="shared" ref="I214:I221" si="24">SUM(H214/F214*100)</f>
        <v>82.744280000000018</v>
      </c>
    </row>
    <row r="215" spans="2:9" x14ac:dyDescent="0.25">
      <c r="B215" s="249"/>
      <c r="C215" s="250"/>
      <c r="D215" s="251"/>
      <c r="E215" s="253"/>
      <c r="F215" s="218"/>
      <c r="G215" s="218"/>
      <c r="H215" s="220"/>
      <c r="I215" s="214" t="e">
        <f t="shared" si="24"/>
        <v>#DIV/0!</v>
      </c>
    </row>
    <row r="216" spans="2:9" x14ac:dyDescent="0.25">
      <c r="B216" s="196" t="s">
        <v>156</v>
      </c>
      <c r="C216" s="197"/>
      <c r="D216" s="198"/>
      <c r="E216" s="196" t="s">
        <v>157</v>
      </c>
      <c r="F216" s="193">
        <f>SUM(F218)</f>
        <v>25000</v>
      </c>
      <c r="G216" s="193">
        <f>SUM(G218)</f>
        <v>0</v>
      </c>
      <c r="H216" s="191">
        <f>SUM(H218)</f>
        <v>20686.070000000003</v>
      </c>
      <c r="I216" s="179">
        <f t="shared" si="24"/>
        <v>82.744280000000018</v>
      </c>
    </row>
    <row r="217" spans="2:9" x14ac:dyDescent="0.25">
      <c r="B217" s="199"/>
      <c r="C217" s="200"/>
      <c r="D217" s="201"/>
      <c r="E217" s="199"/>
      <c r="F217" s="194"/>
      <c r="G217" s="194"/>
      <c r="H217" s="192"/>
      <c r="I217" s="180" t="e">
        <f t="shared" si="24"/>
        <v>#DIV/0!</v>
      </c>
    </row>
    <row r="218" spans="2:9" x14ac:dyDescent="0.25">
      <c r="B218" s="181">
        <v>3</v>
      </c>
      <c r="C218" s="182"/>
      <c r="D218" s="183"/>
      <c r="E218" s="181" t="s">
        <v>3</v>
      </c>
      <c r="F218" s="193">
        <f>SUM(F220+F260)</f>
        <v>25000</v>
      </c>
      <c r="G218" s="193">
        <f t="shared" ref="G218:H218" si="25">SUM(G220+G260)</f>
        <v>0</v>
      </c>
      <c r="H218" s="193">
        <f t="shared" si="25"/>
        <v>20686.070000000003</v>
      </c>
      <c r="I218" s="179">
        <f t="shared" si="24"/>
        <v>82.744280000000018</v>
      </c>
    </row>
    <row r="219" spans="2:9" x14ac:dyDescent="0.25">
      <c r="B219" s="184"/>
      <c r="C219" s="185"/>
      <c r="D219" s="186"/>
      <c r="E219" s="184"/>
      <c r="F219" s="194"/>
      <c r="G219" s="194"/>
      <c r="H219" s="194"/>
      <c r="I219" s="180" t="e">
        <f t="shared" si="24"/>
        <v>#DIV/0!</v>
      </c>
    </row>
    <row r="220" spans="2:9" x14ac:dyDescent="0.25">
      <c r="B220" s="181">
        <v>32</v>
      </c>
      <c r="C220" s="182"/>
      <c r="D220" s="183"/>
      <c r="E220" s="181" t="s">
        <v>12</v>
      </c>
      <c r="F220" s="193">
        <v>24800</v>
      </c>
      <c r="G220" s="193">
        <v>0</v>
      </c>
      <c r="H220" s="193">
        <f>SUM(H222+H230+H240+H254)</f>
        <v>20531.690000000002</v>
      </c>
      <c r="I220" s="179">
        <f t="shared" si="24"/>
        <v>82.789072580645168</v>
      </c>
    </row>
    <row r="221" spans="2:9" x14ac:dyDescent="0.25">
      <c r="B221" s="184"/>
      <c r="C221" s="185"/>
      <c r="D221" s="186"/>
      <c r="E221" s="184"/>
      <c r="F221" s="194"/>
      <c r="G221" s="194"/>
      <c r="H221" s="194"/>
      <c r="I221" s="180" t="e">
        <f t="shared" si="24"/>
        <v>#DIV/0!</v>
      </c>
    </row>
    <row r="222" spans="2:9" x14ac:dyDescent="0.25">
      <c r="B222" s="181">
        <v>321</v>
      </c>
      <c r="C222" s="182"/>
      <c r="D222" s="183"/>
      <c r="E222" s="209" t="s">
        <v>27</v>
      </c>
      <c r="F222" s="193"/>
      <c r="G222" s="193"/>
      <c r="H222" s="193">
        <f>SUM(H224:H228)</f>
        <v>7115.43</v>
      </c>
      <c r="I222" s="179"/>
    </row>
    <row r="223" spans="2:9" x14ac:dyDescent="0.25">
      <c r="B223" s="184"/>
      <c r="C223" s="185"/>
      <c r="D223" s="186"/>
      <c r="E223" s="210"/>
      <c r="F223" s="194"/>
      <c r="G223" s="194"/>
      <c r="H223" s="194"/>
      <c r="I223" s="180"/>
    </row>
    <row r="224" spans="2:9" x14ac:dyDescent="0.25">
      <c r="B224" s="196">
        <v>3211</v>
      </c>
      <c r="C224" s="197"/>
      <c r="D224" s="198"/>
      <c r="E224" s="187" t="s">
        <v>28</v>
      </c>
      <c r="F224" s="205"/>
      <c r="G224" s="205"/>
      <c r="H224" s="193">
        <v>3733.17</v>
      </c>
      <c r="I224" s="207"/>
    </row>
    <row r="225" spans="2:9" x14ac:dyDescent="0.25">
      <c r="B225" s="199"/>
      <c r="C225" s="200"/>
      <c r="D225" s="201"/>
      <c r="E225" s="188"/>
      <c r="F225" s="206"/>
      <c r="G225" s="206"/>
      <c r="H225" s="194"/>
      <c r="I225" s="208"/>
    </row>
    <row r="226" spans="2:9" x14ac:dyDescent="0.25">
      <c r="B226" s="181">
        <v>3212</v>
      </c>
      <c r="C226" s="182"/>
      <c r="D226" s="183"/>
      <c r="E226" s="181" t="s">
        <v>119</v>
      </c>
      <c r="F226" s="189"/>
      <c r="G226" s="189"/>
      <c r="H226" s="191">
        <v>3212.26</v>
      </c>
      <c r="I226" s="179"/>
    </row>
    <row r="227" spans="2:9" x14ac:dyDescent="0.25">
      <c r="B227" s="184"/>
      <c r="C227" s="185"/>
      <c r="D227" s="186"/>
      <c r="E227" s="184"/>
      <c r="F227" s="190"/>
      <c r="G227" s="190"/>
      <c r="H227" s="192"/>
      <c r="I227" s="180"/>
    </row>
    <row r="228" spans="2:9" s="146" customFormat="1" x14ac:dyDescent="0.25">
      <c r="B228" s="181">
        <v>3213</v>
      </c>
      <c r="C228" s="182"/>
      <c r="D228" s="183"/>
      <c r="E228" s="181" t="s">
        <v>120</v>
      </c>
      <c r="F228" s="189"/>
      <c r="G228" s="189"/>
      <c r="H228" s="191">
        <v>170</v>
      </c>
      <c r="I228" s="179"/>
    </row>
    <row r="229" spans="2:9" s="146" customFormat="1" x14ac:dyDescent="0.25">
      <c r="B229" s="184"/>
      <c r="C229" s="185"/>
      <c r="D229" s="186"/>
      <c r="E229" s="184"/>
      <c r="F229" s="190"/>
      <c r="G229" s="190"/>
      <c r="H229" s="192"/>
      <c r="I229" s="180"/>
    </row>
    <row r="230" spans="2:9" x14ac:dyDescent="0.25">
      <c r="B230" s="196">
        <v>322</v>
      </c>
      <c r="C230" s="197"/>
      <c r="D230" s="198"/>
      <c r="E230" s="187" t="s">
        <v>209</v>
      </c>
      <c r="F230" s="193"/>
      <c r="G230" s="193"/>
      <c r="H230" s="193">
        <f>SUM(H232:H239)</f>
        <v>10208.370000000001</v>
      </c>
      <c r="I230" s="179"/>
    </row>
    <row r="231" spans="2:9" x14ac:dyDescent="0.25">
      <c r="B231" s="199"/>
      <c r="C231" s="200"/>
      <c r="D231" s="201"/>
      <c r="E231" s="188"/>
      <c r="F231" s="194"/>
      <c r="G231" s="194"/>
      <c r="H231" s="194"/>
      <c r="I231" s="180"/>
    </row>
    <row r="232" spans="2:9" x14ac:dyDescent="0.25">
      <c r="B232" s="181">
        <v>3221</v>
      </c>
      <c r="C232" s="182"/>
      <c r="D232" s="183"/>
      <c r="E232" s="187" t="s">
        <v>216</v>
      </c>
      <c r="F232" s="189"/>
      <c r="G232" s="189"/>
      <c r="H232" s="191">
        <v>4559.38</v>
      </c>
      <c r="I232" s="179"/>
    </row>
    <row r="233" spans="2:9" x14ac:dyDescent="0.25">
      <c r="B233" s="184"/>
      <c r="C233" s="185"/>
      <c r="D233" s="186"/>
      <c r="E233" s="188"/>
      <c r="F233" s="190"/>
      <c r="G233" s="190"/>
      <c r="H233" s="192"/>
      <c r="I233" s="180"/>
    </row>
    <row r="234" spans="2:9" x14ac:dyDescent="0.25">
      <c r="B234" s="181">
        <v>3223</v>
      </c>
      <c r="C234" s="182"/>
      <c r="D234" s="183"/>
      <c r="E234" s="187" t="s">
        <v>118</v>
      </c>
      <c r="F234" s="189"/>
      <c r="G234" s="189"/>
      <c r="H234" s="191">
        <v>4914.95</v>
      </c>
      <c r="I234" s="179"/>
    </row>
    <row r="235" spans="2:9" x14ac:dyDescent="0.25">
      <c r="B235" s="184"/>
      <c r="C235" s="185"/>
      <c r="D235" s="186"/>
      <c r="E235" s="188"/>
      <c r="F235" s="190"/>
      <c r="G235" s="190"/>
      <c r="H235" s="192"/>
      <c r="I235" s="180"/>
    </row>
    <row r="236" spans="2:9" x14ac:dyDescent="0.25">
      <c r="B236" s="181">
        <v>3224</v>
      </c>
      <c r="C236" s="182"/>
      <c r="D236" s="183"/>
      <c r="E236" s="187" t="s">
        <v>219</v>
      </c>
      <c r="F236" s="189"/>
      <c r="G236" s="189"/>
      <c r="H236" s="191">
        <v>96.54</v>
      </c>
      <c r="I236" s="179"/>
    </row>
    <row r="237" spans="2:9" x14ac:dyDescent="0.25">
      <c r="B237" s="184"/>
      <c r="C237" s="185"/>
      <c r="D237" s="186"/>
      <c r="E237" s="188"/>
      <c r="F237" s="190"/>
      <c r="G237" s="190"/>
      <c r="H237" s="192"/>
      <c r="I237" s="180"/>
    </row>
    <row r="238" spans="2:9" x14ac:dyDescent="0.25">
      <c r="B238" s="181">
        <v>3225</v>
      </c>
      <c r="C238" s="182"/>
      <c r="D238" s="183"/>
      <c r="E238" s="187" t="s">
        <v>251</v>
      </c>
      <c r="F238" s="189"/>
      <c r="G238" s="189"/>
      <c r="H238" s="191">
        <v>637.5</v>
      </c>
      <c r="I238" s="207"/>
    </row>
    <row r="239" spans="2:9" x14ac:dyDescent="0.25">
      <c r="B239" s="184"/>
      <c r="C239" s="185"/>
      <c r="D239" s="186"/>
      <c r="E239" s="188"/>
      <c r="F239" s="190"/>
      <c r="G239" s="190"/>
      <c r="H239" s="192"/>
      <c r="I239" s="208"/>
    </row>
    <row r="240" spans="2:9" x14ac:dyDescent="0.25">
      <c r="B240" s="196">
        <v>323</v>
      </c>
      <c r="C240" s="197"/>
      <c r="D240" s="198"/>
      <c r="E240" s="187" t="s">
        <v>220</v>
      </c>
      <c r="F240" s="193"/>
      <c r="G240" s="193"/>
      <c r="H240" s="193">
        <f>SUM(H242:H253)</f>
        <v>1403.6299999999999</v>
      </c>
      <c r="I240" s="179"/>
    </row>
    <row r="241" spans="2:9" x14ac:dyDescent="0.25">
      <c r="B241" s="199"/>
      <c r="C241" s="200"/>
      <c r="D241" s="201"/>
      <c r="E241" s="188"/>
      <c r="F241" s="194"/>
      <c r="G241" s="194"/>
      <c r="H241" s="194"/>
      <c r="I241" s="180"/>
    </row>
    <row r="242" spans="2:9" x14ac:dyDescent="0.25">
      <c r="B242" s="181">
        <v>3231</v>
      </c>
      <c r="C242" s="182"/>
      <c r="D242" s="183"/>
      <c r="E242" s="187" t="s">
        <v>99</v>
      </c>
      <c r="F242" s="189"/>
      <c r="G242" s="189"/>
      <c r="H242" s="191">
        <v>322.08999999999997</v>
      </c>
      <c r="I242" s="179"/>
    </row>
    <row r="243" spans="2:9" x14ac:dyDescent="0.25">
      <c r="B243" s="184"/>
      <c r="C243" s="185"/>
      <c r="D243" s="186"/>
      <c r="E243" s="188"/>
      <c r="F243" s="190"/>
      <c r="G243" s="190"/>
      <c r="H243" s="192"/>
      <c r="I243" s="180"/>
    </row>
    <row r="244" spans="2:9" x14ac:dyDescent="0.25">
      <c r="B244" s="181">
        <v>3234</v>
      </c>
      <c r="C244" s="182"/>
      <c r="D244" s="183"/>
      <c r="E244" s="187" t="s">
        <v>102</v>
      </c>
      <c r="F244" s="189"/>
      <c r="G244" s="189"/>
      <c r="H244" s="191">
        <v>328.52</v>
      </c>
      <c r="I244" s="179"/>
    </row>
    <row r="245" spans="2:9" x14ac:dyDescent="0.25">
      <c r="B245" s="184"/>
      <c r="C245" s="185"/>
      <c r="D245" s="186"/>
      <c r="E245" s="188"/>
      <c r="F245" s="190"/>
      <c r="G245" s="190"/>
      <c r="H245" s="192"/>
      <c r="I245" s="180"/>
    </row>
    <row r="246" spans="2:9" x14ac:dyDescent="0.25">
      <c r="B246" s="181">
        <v>3235</v>
      </c>
      <c r="C246" s="182"/>
      <c r="D246" s="183"/>
      <c r="E246" s="187" t="s">
        <v>223</v>
      </c>
      <c r="F246" s="189"/>
      <c r="G246" s="189"/>
      <c r="H246" s="191">
        <v>647.5</v>
      </c>
      <c r="I246" s="179"/>
    </row>
    <row r="247" spans="2:9" x14ac:dyDescent="0.25">
      <c r="B247" s="184"/>
      <c r="C247" s="185"/>
      <c r="D247" s="186"/>
      <c r="E247" s="188"/>
      <c r="F247" s="190"/>
      <c r="G247" s="190"/>
      <c r="H247" s="192"/>
      <c r="I247" s="180"/>
    </row>
    <row r="248" spans="2:9" x14ac:dyDescent="0.25">
      <c r="B248" s="181">
        <v>3237</v>
      </c>
      <c r="C248" s="182"/>
      <c r="D248" s="183"/>
      <c r="E248" s="187" t="s">
        <v>105</v>
      </c>
      <c r="F248" s="189"/>
      <c r="G248" s="189"/>
      <c r="H248" s="191">
        <v>66.36</v>
      </c>
      <c r="I248" s="179"/>
    </row>
    <row r="249" spans="2:9" x14ac:dyDescent="0.25">
      <c r="B249" s="184"/>
      <c r="C249" s="185"/>
      <c r="D249" s="186"/>
      <c r="E249" s="188"/>
      <c r="F249" s="190"/>
      <c r="G249" s="190"/>
      <c r="H249" s="192"/>
      <c r="I249" s="180"/>
    </row>
    <row r="250" spans="2:9" x14ac:dyDescent="0.25">
      <c r="B250" s="181">
        <v>3238</v>
      </c>
      <c r="C250" s="182"/>
      <c r="D250" s="183"/>
      <c r="E250" s="187" t="s">
        <v>106</v>
      </c>
      <c r="F250" s="189"/>
      <c r="G250" s="189"/>
      <c r="H250" s="191">
        <v>39.159999999999997</v>
      </c>
      <c r="I250" s="179"/>
    </row>
    <row r="251" spans="2:9" x14ac:dyDescent="0.25">
      <c r="B251" s="184"/>
      <c r="C251" s="185"/>
      <c r="D251" s="186"/>
      <c r="E251" s="188"/>
      <c r="F251" s="190"/>
      <c r="G251" s="190"/>
      <c r="H251" s="192"/>
      <c r="I251" s="180"/>
    </row>
    <row r="252" spans="2:9" x14ac:dyDescent="0.25">
      <c r="B252" s="181">
        <v>3239</v>
      </c>
      <c r="C252" s="182"/>
      <c r="D252" s="183"/>
      <c r="E252" s="187" t="s">
        <v>107</v>
      </c>
      <c r="F252" s="189"/>
      <c r="G252" s="189"/>
      <c r="H252" s="191">
        <v>0</v>
      </c>
      <c r="I252" s="179"/>
    </row>
    <row r="253" spans="2:9" x14ac:dyDescent="0.25">
      <c r="B253" s="184"/>
      <c r="C253" s="185"/>
      <c r="D253" s="186"/>
      <c r="E253" s="188"/>
      <c r="F253" s="190"/>
      <c r="G253" s="190"/>
      <c r="H253" s="192"/>
      <c r="I253" s="180"/>
    </row>
    <row r="254" spans="2:9" x14ac:dyDescent="0.25">
      <c r="B254" s="196">
        <v>329</v>
      </c>
      <c r="C254" s="197"/>
      <c r="D254" s="198"/>
      <c r="E254" s="187" t="s">
        <v>208</v>
      </c>
      <c r="F254" s="193"/>
      <c r="G254" s="193"/>
      <c r="H254" s="193">
        <f>SUM(H256:H259)</f>
        <v>1804.26</v>
      </c>
      <c r="I254" s="179"/>
    </row>
    <row r="255" spans="2:9" x14ac:dyDescent="0.25">
      <c r="B255" s="199"/>
      <c r="C255" s="200"/>
      <c r="D255" s="201"/>
      <c r="E255" s="188"/>
      <c r="F255" s="194"/>
      <c r="G255" s="194"/>
      <c r="H255" s="194"/>
      <c r="I255" s="180"/>
    </row>
    <row r="256" spans="2:9" x14ac:dyDescent="0.25">
      <c r="B256" s="181">
        <v>3292</v>
      </c>
      <c r="C256" s="182"/>
      <c r="D256" s="183"/>
      <c r="E256" s="187" t="s">
        <v>109</v>
      </c>
      <c r="F256" s="189"/>
      <c r="G256" s="189"/>
      <c r="H256" s="191">
        <v>1804.26</v>
      </c>
      <c r="I256" s="179"/>
    </row>
    <row r="257" spans="2:9" x14ac:dyDescent="0.25">
      <c r="B257" s="184"/>
      <c r="C257" s="185"/>
      <c r="D257" s="186"/>
      <c r="E257" s="188"/>
      <c r="F257" s="190"/>
      <c r="G257" s="190"/>
      <c r="H257" s="192"/>
      <c r="I257" s="180"/>
    </row>
    <row r="258" spans="2:9" x14ac:dyDescent="0.25">
      <c r="B258" s="181">
        <v>3299</v>
      </c>
      <c r="C258" s="182"/>
      <c r="D258" s="183"/>
      <c r="E258" s="187" t="s">
        <v>208</v>
      </c>
      <c r="F258" s="189"/>
      <c r="G258" s="189"/>
      <c r="H258" s="191">
        <v>0</v>
      </c>
      <c r="I258" s="179"/>
    </row>
    <row r="259" spans="2:9" x14ac:dyDescent="0.25">
      <c r="B259" s="184"/>
      <c r="C259" s="185"/>
      <c r="D259" s="186"/>
      <c r="E259" s="188"/>
      <c r="F259" s="190"/>
      <c r="G259" s="190"/>
      <c r="H259" s="192"/>
      <c r="I259" s="180"/>
    </row>
    <row r="260" spans="2:9" s="146" customFormat="1" x14ac:dyDescent="0.25">
      <c r="B260" s="181">
        <v>34</v>
      </c>
      <c r="C260" s="182"/>
      <c r="D260" s="183"/>
      <c r="E260" s="181" t="s">
        <v>122</v>
      </c>
      <c r="F260" s="193">
        <v>200</v>
      </c>
      <c r="G260" s="193">
        <v>0</v>
      </c>
      <c r="H260" s="193">
        <f t="shared" ref="H260" si="26">SUM(H262)</f>
        <v>154.38</v>
      </c>
      <c r="I260" s="179">
        <f t="shared" ref="I260:I261" si="27">SUM(H260/F260*100)</f>
        <v>77.19</v>
      </c>
    </row>
    <row r="261" spans="2:9" s="146" customFormat="1" x14ac:dyDescent="0.25">
      <c r="B261" s="184"/>
      <c r="C261" s="185"/>
      <c r="D261" s="186"/>
      <c r="E261" s="184"/>
      <c r="F261" s="194"/>
      <c r="G261" s="194"/>
      <c r="H261" s="194"/>
      <c r="I261" s="180" t="e">
        <f t="shared" si="27"/>
        <v>#DIV/0!</v>
      </c>
    </row>
    <row r="262" spans="2:9" s="146" customFormat="1" x14ac:dyDescent="0.25">
      <c r="B262" s="181">
        <v>343</v>
      </c>
      <c r="C262" s="182"/>
      <c r="D262" s="183"/>
      <c r="E262" s="181" t="s">
        <v>224</v>
      </c>
      <c r="F262" s="193"/>
      <c r="G262" s="193"/>
      <c r="H262" s="193">
        <f>SUM(H264)</f>
        <v>154.38</v>
      </c>
      <c r="I262" s="179"/>
    </row>
    <row r="263" spans="2:9" s="146" customFormat="1" x14ac:dyDescent="0.25">
      <c r="B263" s="184"/>
      <c r="C263" s="185"/>
      <c r="D263" s="186"/>
      <c r="E263" s="184"/>
      <c r="F263" s="194"/>
      <c r="G263" s="194"/>
      <c r="H263" s="194"/>
      <c r="I263" s="180"/>
    </row>
    <row r="264" spans="2:9" s="146" customFormat="1" x14ac:dyDescent="0.25">
      <c r="B264" s="181">
        <v>3431</v>
      </c>
      <c r="C264" s="182"/>
      <c r="D264" s="183"/>
      <c r="E264" s="181" t="s">
        <v>123</v>
      </c>
      <c r="F264" s="189"/>
      <c r="G264" s="189"/>
      <c r="H264" s="191">
        <v>154.38</v>
      </c>
      <c r="I264" s="179"/>
    </row>
    <row r="265" spans="2:9" s="146" customFormat="1" x14ac:dyDescent="0.25">
      <c r="B265" s="184"/>
      <c r="C265" s="185"/>
      <c r="D265" s="186"/>
      <c r="E265" s="184"/>
      <c r="F265" s="190"/>
      <c r="G265" s="190"/>
      <c r="H265" s="192"/>
      <c r="I265" s="180"/>
    </row>
    <row r="266" spans="2:9" x14ac:dyDescent="0.25">
      <c r="B266" s="246" t="s">
        <v>172</v>
      </c>
      <c r="C266" s="247"/>
      <c r="D266" s="248"/>
      <c r="E266" s="252" t="s">
        <v>173</v>
      </c>
      <c r="F266" s="217">
        <f>SUM(F268)</f>
        <v>2700</v>
      </c>
      <c r="G266" s="217">
        <f>SUM(G268)</f>
        <v>0</v>
      </c>
      <c r="H266" s="219">
        <f>SUM(H268)</f>
        <v>1483.46</v>
      </c>
      <c r="I266" s="213">
        <f t="shared" ref="I266:I273" si="28">SUM(H266/F266*100)</f>
        <v>54.942962962962959</v>
      </c>
    </row>
    <row r="267" spans="2:9" x14ac:dyDescent="0.25">
      <c r="B267" s="249"/>
      <c r="C267" s="250"/>
      <c r="D267" s="251"/>
      <c r="E267" s="253"/>
      <c r="F267" s="218"/>
      <c r="G267" s="218"/>
      <c r="H267" s="220"/>
      <c r="I267" s="214" t="e">
        <f t="shared" si="28"/>
        <v>#DIV/0!</v>
      </c>
    </row>
    <row r="268" spans="2:9" x14ac:dyDescent="0.25">
      <c r="B268" s="196" t="s">
        <v>156</v>
      </c>
      <c r="C268" s="197"/>
      <c r="D268" s="198"/>
      <c r="E268" s="196" t="s">
        <v>157</v>
      </c>
      <c r="F268" s="193">
        <f>SUM(F270)</f>
        <v>2700</v>
      </c>
      <c r="G268" s="193">
        <f>SUM(G270)</f>
        <v>0</v>
      </c>
      <c r="H268" s="191">
        <f>SUM(H270)</f>
        <v>1483.46</v>
      </c>
      <c r="I268" s="179">
        <f t="shared" si="28"/>
        <v>54.942962962962959</v>
      </c>
    </row>
    <row r="269" spans="2:9" x14ac:dyDescent="0.25">
      <c r="B269" s="199"/>
      <c r="C269" s="200"/>
      <c r="D269" s="201"/>
      <c r="E269" s="199"/>
      <c r="F269" s="194"/>
      <c r="G269" s="194"/>
      <c r="H269" s="192"/>
      <c r="I269" s="180" t="e">
        <f t="shared" si="28"/>
        <v>#DIV/0!</v>
      </c>
    </row>
    <row r="270" spans="2:9" x14ac:dyDescent="0.25">
      <c r="B270" s="181">
        <v>3</v>
      </c>
      <c r="C270" s="182"/>
      <c r="D270" s="183"/>
      <c r="E270" s="181" t="s">
        <v>3</v>
      </c>
      <c r="F270" s="193">
        <f>SUM(F272)</f>
        <v>2700</v>
      </c>
      <c r="G270" s="193">
        <f>SUM(G272)</f>
        <v>0</v>
      </c>
      <c r="H270" s="193">
        <f t="shared" ref="H270" si="29">SUM(H272)</f>
        <v>1483.46</v>
      </c>
      <c r="I270" s="179">
        <f t="shared" si="28"/>
        <v>54.942962962962959</v>
      </c>
    </row>
    <row r="271" spans="2:9" x14ac:dyDescent="0.25">
      <c r="B271" s="184"/>
      <c r="C271" s="185"/>
      <c r="D271" s="186"/>
      <c r="E271" s="184"/>
      <c r="F271" s="194"/>
      <c r="G271" s="194"/>
      <c r="H271" s="194"/>
      <c r="I271" s="180" t="e">
        <f t="shared" si="28"/>
        <v>#DIV/0!</v>
      </c>
    </row>
    <row r="272" spans="2:9" x14ac:dyDescent="0.25">
      <c r="B272" s="181">
        <v>32</v>
      </c>
      <c r="C272" s="182"/>
      <c r="D272" s="183"/>
      <c r="E272" s="181" t="s">
        <v>12</v>
      </c>
      <c r="F272" s="193">
        <v>2700</v>
      </c>
      <c r="G272" s="193">
        <v>0</v>
      </c>
      <c r="H272" s="193">
        <f t="shared" ref="H272" si="30">SUM(H274)</f>
        <v>1483.46</v>
      </c>
      <c r="I272" s="179">
        <f t="shared" si="28"/>
        <v>54.942962962962959</v>
      </c>
    </row>
    <row r="273" spans="2:9" x14ac:dyDescent="0.25">
      <c r="B273" s="184"/>
      <c r="C273" s="185"/>
      <c r="D273" s="186"/>
      <c r="E273" s="184"/>
      <c r="F273" s="194"/>
      <c r="G273" s="194"/>
      <c r="H273" s="194"/>
      <c r="I273" s="180" t="e">
        <f t="shared" si="28"/>
        <v>#DIV/0!</v>
      </c>
    </row>
    <row r="274" spans="2:9" x14ac:dyDescent="0.25">
      <c r="B274" s="196">
        <v>329</v>
      </c>
      <c r="C274" s="197"/>
      <c r="D274" s="198"/>
      <c r="E274" s="187" t="s">
        <v>208</v>
      </c>
      <c r="F274" s="193"/>
      <c r="G274" s="193"/>
      <c r="H274" s="193">
        <f>SUM(H276)</f>
        <v>1483.46</v>
      </c>
      <c r="I274" s="179"/>
    </row>
    <row r="275" spans="2:9" x14ac:dyDescent="0.25">
      <c r="B275" s="199"/>
      <c r="C275" s="200"/>
      <c r="D275" s="201"/>
      <c r="E275" s="188"/>
      <c r="F275" s="194"/>
      <c r="G275" s="194"/>
      <c r="H275" s="194"/>
      <c r="I275" s="180"/>
    </row>
    <row r="276" spans="2:9" x14ac:dyDescent="0.25">
      <c r="B276" s="181">
        <v>3291</v>
      </c>
      <c r="C276" s="182"/>
      <c r="D276" s="183"/>
      <c r="E276" s="187" t="s">
        <v>221</v>
      </c>
      <c r="F276" s="189"/>
      <c r="G276" s="189"/>
      <c r="H276" s="191">
        <v>1483.46</v>
      </c>
      <c r="I276" s="179"/>
    </row>
    <row r="277" spans="2:9" x14ac:dyDescent="0.25">
      <c r="B277" s="184"/>
      <c r="C277" s="185"/>
      <c r="D277" s="186"/>
      <c r="E277" s="188"/>
      <c r="F277" s="190"/>
      <c r="G277" s="190"/>
      <c r="H277" s="192"/>
      <c r="I277" s="180"/>
    </row>
    <row r="278" spans="2:9" x14ac:dyDescent="0.25">
      <c r="B278" s="246" t="s">
        <v>174</v>
      </c>
      <c r="C278" s="247"/>
      <c r="D278" s="248"/>
      <c r="E278" s="252" t="s">
        <v>175</v>
      </c>
      <c r="F278" s="217">
        <f>SUM(F280+F297+F323+F349+F403+F421+F377)</f>
        <v>116685.63</v>
      </c>
      <c r="G278" s="217">
        <f>SUM(G280+G297+G323+G349+G403+G421+G377)</f>
        <v>0</v>
      </c>
      <c r="H278" s="217">
        <f>SUM(H280+H297+H323+H349+H403+H421+H377)</f>
        <v>64836.109999999993</v>
      </c>
      <c r="I278" s="213">
        <f t="shared" ref="I278:I285" si="31">SUM(H278/F278*100)</f>
        <v>55.564776913832482</v>
      </c>
    </row>
    <row r="279" spans="2:9" x14ac:dyDescent="0.25">
      <c r="B279" s="249"/>
      <c r="C279" s="250"/>
      <c r="D279" s="251"/>
      <c r="E279" s="253"/>
      <c r="F279" s="218"/>
      <c r="G279" s="218"/>
      <c r="H279" s="218"/>
      <c r="I279" s="214" t="e">
        <f t="shared" si="31"/>
        <v>#DIV/0!</v>
      </c>
    </row>
    <row r="280" spans="2:9" x14ac:dyDescent="0.25">
      <c r="B280" s="196" t="s">
        <v>156</v>
      </c>
      <c r="C280" s="197"/>
      <c r="D280" s="198"/>
      <c r="E280" s="196" t="s">
        <v>157</v>
      </c>
      <c r="F280" s="193">
        <f>SUM(F282)</f>
        <v>5002.13</v>
      </c>
      <c r="G280" s="193">
        <f>SUM(G282)</f>
        <v>0</v>
      </c>
      <c r="H280" s="191">
        <f>SUM(H282)</f>
        <v>4997.71</v>
      </c>
      <c r="I280" s="179">
        <f t="shared" si="31"/>
        <v>99.911637642364354</v>
      </c>
    </row>
    <row r="281" spans="2:9" x14ac:dyDescent="0.25">
      <c r="B281" s="199"/>
      <c r="C281" s="200"/>
      <c r="D281" s="201"/>
      <c r="E281" s="199"/>
      <c r="F281" s="194"/>
      <c r="G281" s="194"/>
      <c r="H281" s="192"/>
      <c r="I281" s="180" t="e">
        <f t="shared" si="31"/>
        <v>#DIV/0!</v>
      </c>
    </row>
    <row r="282" spans="2:9" x14ac:dyDescent="0.25">
      <c r="B282" s="181">
        <v>3</v>
      </c>
      <c r="C282" s="182"/>
      <c r="D282" s="183"/>
      <c r="E282" s="181" t="s">
        <v>3</v>
      </c>
      <c r="F282" s="193">
        <f>SUM(F284)</f>
        <v>5002.13</v>
      </c>
      <c r="G282" s="193">
        <f>SUM(G284)</f>
        <v>0</v>
      </c>
      <c r="H282" s="193">
        <f t="shared" ref="H282" si="32">SUM(H284)</f>
        <v>4997.71</v>
      </c>
      <c r="I282" s="179">
        <f t="shared" si="31"/>
        <v>99.911637642364354</v>
      </c>
    </row>
    <row r="283" spans="2:9" x14ac:dyDescent="0.25">
      <c r="B283" s="184"/>
      <c r="C283" s="185"/>
      <c r="D283" s="186"/>
      <c r="E283" s="184"/>
      <c r="F283" s="194"/>
      <c r="G283" s="194"/>
      <c r="H283" s="194"/>
      <c r="I283" s="180" t="e">
        <f t="shared" si="31"/>
        <v>#DIV/0!</v>
      </c>
    </row>
    <row r="284" spans="2:9" x14ac:dyDescent="0.25">
      <c r="B284" s="181">
        <v>32</v>
      </c>
      <c r="C284" s="182"/>
      <c r="D284" s="183"/>
      <c r="E284" s="181" t="s">
        <v>12</v>
      </c>
      <c r="F284" s="193">
        <v>5002.13</v>
      </c>
      <c r="G284" s="193">
        <v>0</v>
      </c>
      <c r="H284" s="191">
        <f>SUM(H286+H290+H294)</f>
        <v>4997.71</v>
      </c>
      <c r="I284" s="179">
        <f t="shared" si="31"/>
        <v>99.911637642364354</v>
      </c>
    </row>
    <row r="285" spans="2:9" x14ac:dyDescent="0.25">
      <c r="B285" s="184"/>
      <c r="C285" s="185"/>
      <c r="D285" s="186"/>
      <c r="E285" s="184"/>
      <c r="F285" s="194"/>
      <c r="G285" s="194"/>
      <c r="H285" s="192"/>
      <c r="I285" s="180" t="e">
        <f t="shared" si="31"/>
        <v>#DIV/0!</v>
      </c>
    </row>
    <row r="286" spans="2:9" x14ac:dyDescent="0.25">
      <c r="B286" s="181">
        <v>321</v>
      </c>
      <c r="C286" s="182"/>
      <c r="D286" s="183"/>
      <c r="E286" s="209" t="s">
        <v>27</v>
      </c>
      <c r="F286" s="193"/>
      <c r="G286" s="193"/>
      <c r="H286" s="193">
        <f>SUM(H288)</f>
        <v>0</v>
      </c>
      <c r="I286" s="179"/>
    </row>
    <row r="287" spans="2:9" x14ac:dyDescent="0.25">
      <c r="B287" s="184"/>
      <c r="C287" s="185"/>
      <c r="D287" s="186"/>
      <c r="E287" s="210"/>
      <c r="F287" s="194"/>
      <c r="G287" s="194"/>
      <c r="H287" s="194"/>
      <c r="I287" s="180"/>
    </row>
    <row r="288" spans="2:9" ht="15" customHeight="1" x14ac:dyDescent="0.25">
      <c r="B288" s="181">
        <v>3211</v>
      </c>
      <c r="C288" s="182"/>
      <c r="D288" s="183"/>
      <c r="E288" s="181" t="s">
        <v>28</v>
      </c>
      <c r="F288" s="189"/>
      <c r="G288" s="189"/>
      <c r="H288" s="191">
        <v>0</v>
      </c>
      <c r="I288" s="179"/>
    </row>
    <row r="289" spans="2:9" ht="15" customHeight="1" x14ac:dyDescent="0.25">
      <c r="B289" s="184"/>
      <c r="C289" s="185"/>
      <c r="D289" s="186"/>
      <c r="E289" s="184"/>
      <c r="F289" s="190"/>
      <c r="G289" s="190"/>
      <c r="H289" s="192"/>
      <c r="I289" s="180"/>
    </row>
    <row r="290" spans="2:9" x14ac:dyDescent="0.25">
      <c r="B290" s="196">
        <v>322</v>
      </c>
      <c r="C290" s="197"/>
      <c r="D290" s="198"/>
      <c r="E290" s="187" t="s">
        <v>209</v>
      </c>
      <c r="F290" s="193"/>
      <c r="G290" s="193"/>
      <c r="H290" s="193">
        <f>SUM(H292)</f>
        <v>403.21</v>
      </c>
      <c r="I290" s="179"/>
    </row>
    <row r="291" spans="2:9" x14ac:dyDescent="0.25">
      <c r="B291" s="199"/>
      <c r="C291" s="200"/>
      <c r="D291" s="201"/>
      <c r="E291" s="188"/>
      <c r="F291" s="194"/>
      <c r="G291" s="194"/>
      <c r="H291" s="194"/>
      <c r="I291" s="180"/>
    </row>
    <row r="292" spans="2:9" x14ac:dyDescent="0.25">
      <c r="B292" s="181">
        <v>3221</v>
      </c>
      <c r="C292" s="182"/>
      <c r="D292" s="183"/>
      <c r="E292" s="187" t="s">
        <v>216</v>
      </c>
      <c r="F292" s="189"/>
      <c r="G292" s="189"/>
      <c r="H292" s="191">
        <v>403.21</v>
      </c>
      <c r="I292" s="179"/>
    </row>
    <row r="293" spans="2:9" x14ac:dyDescent="0.25">
      <c r="B293" s="184"/>
      <c r="C293" s="185"/>
      <c r="D293" s="186"/>
      <c r="E293" s="188"/>
      <c r="F293" s="190"/>
      <c r="G293" s="190"/>
      <c r="H293" s="192"/>
      <c r="I293" s="180"/>
    </row>
    <row r="294" spans="2:9" ht="30" customHeight="1" x14ac:dyDescent="0.25">
      <c r="B294" s="195">
        <v>323</v>
      </c>
      <c r="C294" s="195"/>
      <c r="D294" s="195"/>
      <c r="E294" s="88" t="s">
        <v>121</v>
      </c>
      <c r="F294" s="31"/>
      <c r="G294" s="31"/>
      <c r="H294" s="103">
        <f>SUM(H295:H296)</f>
        <v>4594.5</v>
      </c>
      <c r="I294" s="103"/>
    </row>
    <row r="295" spans="2:9" ht="30" customHeight="1" x14ac:dyDescent="0.25">
      <c r="B295" s="195">
        <v>3231</v>
      </c>
      <c r="C295" s="195"/>
      <c r="D295" s="195"/>
      <c r="E295" s="100" t="s">
        <v>99</v>
      </c>
      <c r="F295" s="31"/>
      <c r="G295" s="31"/>
      <c r="H295" s="103">
        <v>2896</v>
      </c>
      <c r="I295" s="103"/>
    </row>
    <row r="296" spans="2:9" ht="30" customHeight="1" x14ac:dyDescent="0.25">
      <c r="B296" s="195">
        <v>3239</v>
      </c>
      <c r="C296" s="195"/>
      <c r="D296" s="195"/>
      <c r="E296" s="100" t="s">
        <v>107</v>
      </c>
      <c r="F296" s="31"/>
      <c r="G296" s="31"/>
      <c r="H296" s="103">
        <v>1698.5</v>
      </c>
      <c r="I296" s="103"/>
    </row>
    <row r="297" spans="2:9" x14ac:dyDescent="0.25">
      <c r="B297" s="196" t="s">
        <v>176</v>
      </c>
      <c r="C297" s="197"/>
      <c r="D297" s="198"/>
      <c r="E297" s="196" t="s">
        <v>177</v>
      </c>
      <c r="F297" s="193">
        <f>SUM(F299)</f>
        <v>700</v>
      </c>
      <c r="G297" s="193">
        <f>SUM(G299)</f>
        <v>0</v>
      </c>
      <c r="H297" s="191">
        <f>SUM(H299)</f>
        <v>93.3</v>
      </c>
      <c r="I297" s="207"/>
    </row>
    <row r="298" spans="2:9" x14ac:dyDescent="0.25">
      <c r="B298" s="199"/>
      <c r="C298" s="200"/>
      <c r="D298" s="201"/>
      <c r="E298" s="199"/>
      <c r="F298" s="194"/>
      <c r="G298" s="194"/>
      <c r="H298" s="192"/>
      <c r="I298" s="208"/>
    </row>
    <row r="299" spans="2:9" x14ac:dyDescent="0.25">
      <c r="B299" s="181">
        <v>3</v>
      </c>
      <c r="C299" s="182"/>
      <c r="D299" s="183"/>
      <c r="E299" s="181" t="s">
        <v>3</v>
      </c>
      <c r="F299" s="193">
        <f>SUM(F301+F317)</f>
        <v>700</v>
      </c>
      <c r="G299" s="193">
        <f>SUM(G301+G317)</f>
        <v>0</v>
      </c>
      <c r="H299" s="193">
        <f t="shared" ref="H299" si="33">SUM(H301+H317)</f>
        <v>93.3</v>
      </c>
      <c r="I299" s="207"/>
    </row>
    <row r="300" spans="2:9" x14ac:dyDescent="0.25">
      <c r="B300" s="184"/>
      <c r="C300" s="185"/>
      <c r="D300" s="186"/>
      <c r="E300" s="184"/>
      <c r="F300" s="194"/>
      <c r="G300" s="194"/>
      <c r="H300" s="194"/>
      <c r="I300" s="208"/>
    </row>
    <row r="301" spans="2:9" x14ac:dyDescent="0.25">
      <c r="B301" s="181">
        <v>32</v>
      </c>
      <c r="C301" s="182"/>
      <c r="D301" s="183"/>
      <c r="E301" s="181" t="s">
        <v>12</v>
      </c>
      <c r="F301" s="193">
        <v>600</v>
      </c>
      <c r="G301" s="193">
        <v>0</v>
      </c>
      <c r="H301" s="193">
        <f t="shared" ref="H301" si="34">SUM(H303+H309+H313)</f>
        <v>0</v>
      </c>
      <c r="I301" s="207"/>
    </row>
    <row r="302" spans="2:9" x14ac:dyDescent="0.25">
      <c r="B302" s="184"/>
      <c r="C302" s="185"/>
      <c r="D302" s="186"/>
      <c r="E302" s="184"/>
      <c r="F302" s="194"/>
      <c r="G302" s="194"/>
      <c r="H302" s="194"/>
      <c r="I302" s="208"/>
    </row>
    <row r="303" spans="2:9" ht="15" hidden="1" customHeight="1" x14ac:dyDescent="0.25">
      <c r="B303" s="196">
        <v>322</v>
      </c>
      <c r="C303" s="197"/>
      <c r="D303" s="198"/>
      <c r="E303" s="187" t="s">
        <v>209</v>
      </c>
      <c r="F303" s="193"/>
      <c r="G303" s="193"/>
      <c r="H303" s="193"/>
      <c r="I303" s="179" t="e">
        <f t="shared" ref="I303:I312" si="35">SUM(H303/G303*100)</f>
        <v>#DIV/0!</v>
      </c>
    </row>
    <row r="304" spans="2:9" ht="15" hidden="1" customHeight="1" x14ac:dyDescent="0.25">
      <c r="B304" s="199"/>
      <c r="C304" s="200"/>
      <c r="D304" s="201"/>
      <c r="E304" s="188"/>
      <c r="F304" s="194"/>
      <c r="G304" s="194"/>
      <c r="H304" s="194"/>
      <c r="I304" s="180" t="e">
        <f t="shared" si="35"/>
        <v>#DIV/0!</v>
      </c>
    </row>
    <row r="305" spans="2:9" ht="30" hidden="1" customHeight="1" x14ac:dyDescent="0.25">
      <c r="B305" s="202">
        <v>3221</v>
      </c>
      <c r="C305" s="203"/>
      <c r="D305" s="204"/>
      <c r="E305" s="105" t="s">
        <v>216</v>
      </c>
      <c r="F305" s="135"/>
      <c r="G305" s="95"/>
      <c r="H305" s="95"/>
      <c r="I305" s="113" t="e">
        <f t="shared" si="35"/>
        <v>#DIV/0!</v>
      </c>
    </row>
    <row r="306" spans="2:9" ht="30" hidden="1" customHeight="1" x14ac:dyDescent="0.25">
      <c r="B306" s="195">
        <v>3222</v>
      </c>
      <c r="C306" s="195"/>
      <c r="D306" s="195"/>
      <c r="E306" s="100" t="s">
        <v>117</v>
      </c>
      <c r="F306" s="31"/>
      <c r="G306" s="31"/>
      <c r="H306" s="103"/>
      <c r="I306" s="103" t="e">
        <f t="shared" si="35"/>
        <v>#DIV/0!</v>
      </c>
    </row>
    <row r="307" spans="2:9" ht="30" hidden="1" customHeight="1" x14ac:dyDescent="0.25">
      <c r="B307" s="195">
        <v>3225</v>
      </c>
      <c r="C307" s="195"/>
      <c r="D307" s="195"/>
      <c r="E307" s="100" t="s">
        <v>96</v>
      </c>
      <c r="F307" s="31"/>
      <c r="G307" s="31"/>
      <c r="H307" s="103"/>
      <c r="I307" s="103" t="e">
        <f t="shared" si="35"/>
        <v>#DIV/0!</v>
      </c>
    </row>
    <row r="308" spans="2:9" ht="30" hidden="1" customHeight="1" x14ac:dyDescent="0.25">
      <c r="B308" s="195">
        <v>3227</v>
      </c>
      <c r="C308" s="195"/>
      <c r="D308" s="195"/>
      <c r="E308" s="100" t="s">
        <v>98</v>
      </c>
      <c r="F308" s="31"/>
      <c r="G308" s="31"/>
      <c r="H308" s="103"/>
      <c r="I308" s="103" t="e">
        <f t="shared" si="35"/>
        <v>#DIV/0!</v>
      </c>
    </row>
    <row r="309" spans="2:9" ht="30" hidden="1" customHeight="1" x14ac:dyDescent="0.25">
      <c r="B309" s="195">
        <v>323</v>
      </c>
      <c r="C309" s="195"/>
      <c r="D309" s="195"/>
      <c r="E309" s="88" t="s">
        <v>121</v>
      </c>
      <c r="F309" s="53"/>
      <c r="G309" s="53"/>
      <c r="H309" s="53"/>
      <c r="I309" s="103" t="e">
        <f t="shared" si="35"/>
        <v>#DIV/0!</v>
      </c>
    </row>
    <row r="310" spans="2:9" ht="30" hidden="1" customHeight="1" x14ac:dyDescent="0.25">
      <c r="B310" s="195">
        <v>3231</v>
      </c>
      <c r="C310" s="195"/>
      <c r="D310" s="195"/>
      <c r="E310" s="100" t="s">
        <v>99</v>
      </c>
      <c r="F310" s="31"/>
      <c r="G310" s="31"/>
      <c r="H310" s="103"/>
      <c r="I310" s="103" t="e">
        <f t="shared" si="35"/>
        <v>#DIV/0!</v>
      </c>
    </row>
    <row r="311" spans="2:9" ht="30" hidden="1" customHeight="1" x14ac:dyDescent="0.25">
      <c r="B311" s="195">
        <v>3232</v>
      </c>
      <c r="C311" s="195"/>
      <c r="D311" s="195"/>
      <c r="E311" s="100" t="s">
        <v>100</v>
      </c>
      <c r="F311" s="31"/>
      <c r="G311" s="31"/>
      <c r="H311" s="103"/>
      <c r="I311" s="103" t="e">
        <f t="shared" si="35"/>
        <v>#DIV/0!</v>
      </c>
    </row>
    <row r="312" spans="2:9" ht="30" hidden="1" customHeight="1" x14ac:dyDescent="0.25">
      <c r="B312" s="195">
        <v>3239</v>
      </c>
      <c r="C312" s="195"/>
      <c r="D312" s="195"/>
      <c r="E312" s="100" t="s">
        <v>107</v>
      </c>
      <c r="F312" s="31"/>
      <c r="G312" s="31"/>
      <c r="H312" s="103"/>
      <c r="I312" s="103" t="e">
        <f t="shared" si="35"/>
        <v>#DIV/0!</v>
      </c>
    </row>
    <row r="313" spans="2:9" x14ac:dyDescent="0.25">
      <c r="B313" s="196">
        <v>329</v>
      </c>
      <c r="C313" s="197"/>
      <c r="D313" s="198"/>
      <c r="E313" s="187" t="s">
        <v>208</v>
      </c>
      <c r="F313" s="193"/>
      <c r="G313" s="193"/>
      <c r="H313" s="193">
        <f>SUM(H315)</f>
        <v>0</v>
      </c>
      <c r="I313" s="179"/>
    </row>
    <row r="314" spans="2:9" x14ac:dyDescent="0.25">
      <c r="B314" s="199"/>
      <c r="C314" s="200"/>
      <c r="D314" s="201"/>
      <c r="E314" s="188"/>
      <c r="F314" s="194"/>
      <c r="G314" s="194"/>
      <c r="H314" s="194"/>
      <c r="I314" s="180"/>
    </row>
    <row r="315" spans="2:9" x14ac:dyDescent="0.25">
      <c r="B315" s="181">
        <v>3299</v>
      </c>
      <c r="C315" s="182"/>
      <c r="D315" s="183"/>
      <c r="E315" s="187" t="s">
        <v>208</v>
      </c>
      <c r="F315" s="189"/>
      <c r="G315" s="189"/>
      <c r="H315" s="191">
        <v>0</v>
      </c>
      <c r="I315" s="179"/>
    </row>
    <row r="316" spans="2:9" x14ac:dyDescent="0.25">
      <c r="B316" s="184"/>
      <c r="C316" s="185"/>
      <c r="D316" s="186"/>
      <c r="E316" s="188"/>
      <c r="F316" s="190"/>
      <c r="G316" s="190"/>
      <c r="H316" s="192"/>
      <c r="I316" s="180"/>
    </row>
    <row r="317" spans="2:9" x14ac:dyDescent="0.25">
      <c r="B317" s="181">
        <v>34</v>
      </c>
      <c r="C317" s="182"/>
      <c r="D317" s="183"/>
      <c r="E317" s="181" t="s">
        <v>122</v>
      </c>
      <c r="F317" s="193">
        <v>100</v>
      </c>
      <c r="G317" s="193">
        <v>0</v>
      </c>
      <c r="H317" s="191">
        <f>SUM(H319)</f>
        <v>93.3</v>
      </c>
      <c r="I317" s="179">
        <f t="shared" ref="I317:I318" si="36">SUM(H317/F317*100)</f>
        <v>93.3</v>
      </c>
    </row>
    <row r="318" spans="2:9" x14ac:dyDescent="0.25">
      <c r="B318" s="184"/>
      <c r="C318" s="185"/>
      <c r="D318" s="186"/>
      <c r="E318" s="184"/>
      <c r="F318" s="194"/>
      <c r="G318" s="194"/>
      <c r="H318" s="192"/>
      <c r="I318" s="180" t="e">
        <f t="shared" si="36"/>
        <v>#DIV/0!</v>
      </c>
    </row>
    <row r="319" spans="2:9" x14ac:dyDescent="0.25">
      <c r="B319" s="181">
        <v>343</v>
      </c>
      <c r="C319" s="182"/>
      <c r="D319" s="183"/>
      <c r="E319" s="181" t="s">
        <v>224</v>
      </c>
      <c r="F319" s="189"/>
      <c r="G319" s="189"/>
      <c r="H319" s="191">
        <f>SUM(H321)</f>
        <v>93.3</v>
      </c>
      <c r="I319" s="179"/>
    </row>
    <row r="320" spans="2:9" x14ac:dyDescent="0.25">
      <c r="B320" s="184"/>
      <c r="C320" s="185"/>
      <c r="D320" s="186"/>
      <c r="E320" s="184"/>
      <c r="F320" s="190"/>
      <c r="G320" s="190"/>
      <c r="H320" s="192"/>
      <c r="I320" s="180"/>
    </row>
    <row r="321" spans="2:9" x14ac:dyDescent="0.25">
      <c r="B321" s="181">
        <v>3431</v>
      </c>
      <c r="C321" s="182"/>
      <c r="D321" s="183"/>
      <c r="E321" s="181" t="s">
        <v>123</v>
      </c>
      <c r="F321" s="189"/>
      <c r="G321" s="189"/>
      <c r="H321" s="191">
        <v>93.3</v>
      </c>
      <c r="I321" s="179"/>
    </row>
    <row r="322" spans="2:9" x14ac:dyDescent="0.25">
      <c r="B322" s="184"/>
      <c r="C322" s="185"/>
      <c r="D322" s="186"/>
      <c r="E322" s="184"/>
      <c r="F322" s="190"/>
      <c r="G322" s="190"/>
      <c r="H322" s="192"/>
      <c r="I322" s="180"/>
    </row>
    <row r="323" spans="2:9" x14ac:dyDescent="0.25">
      <c r="B323" s="196" t="s">
        <v>248</v>
      </c>
      <c r="C323" s="197"/>
      <c r="D323" s="198"/>
      <c r="E323" s="196" t="s">
        <v>249</v>
      </c>
      <c r="F323" s="193">
        <f>SUM(F325)</f>
        <v>35000</v>
      </c>
      <c r="G323" s="193">
        <f>SUM(G325)</f>
        <v>0</v>
      </c>
      <c r="H323" s="191">
        <f>SUM(H325)</f>
        <v>27078.05</v>
      </c>
      <c r="I323" s="179">
        <f t="shared" ref="I323:I328" si="37">SUM(H323/F323*100)</f>
        <v>77.365857142857138</v>
      </c>
    </row>
    <row r="324" spans="2:9" x14ac:dyDescent="0.25">
      <c r="B324" s="199"/>
      <c r="C324" s="200"/>
      <c r="D324" s="201"/>
      <c r="E324" s="199"/>
      <c r="F324" s="194"/>
      <c r="G324" s="194"/>
      <c r="H324" s="192"/>
      <c r="I324" s="180" t="e">
        <f t="shared" si="37"/>
        <v>#DIV/0!</v>
      </c>
    </row>
    <row r="325" spans="2:9" x14ac:dyDescent="0.25">
      <c r="B325" s="181">
        <v>3</v>
      </c>
      <c r="C325" s="182"/>
      <c r="D325" s="183"/>
      <c r="E325" s="181" t="s">
        <v>3</v>
      </c>
      <c r="F325" s="193">
        <f>SUM(F327+F343)</f>
        <v>35000</v>
      </c>
      <c r="G325" s="193">
        <f>SUM(G327+G343)</f>
        <v>0</v>
      </c>
      <c r="H325" s="193">
        <f t="shared" ref="H325" si="38">SUM(H327+H343)</f>
        <v>27078.05</v>
      </c>
      <c r="I325" s="179">
        <f t="shared" si="37"/>
        <v>77.365857142857138</v>
      </c>
    </row>
    <row r="326" spans="2:9" x14ac:dyDescent="0.25">
      <c r="B326" s="184"/>
      <c r="C326" s="185"/>
      <c r="D326" s="186"/>
      <c r="E326" s="184"/>
      <c r="F326" s="194"/>
      <c r="G326" s="194"/>
      <c r="H326" s="194"/>
      <c r="I326" s="180" t="e">
        <f t="shared" si="37"/>
        <v>#DIV/0!</v>
      </c>
    </row>
    <row r="327" spans="2:9" x14ac:dyDescent="0.25">
      <c r="B327" s="181">
        <v>32</v>
      </c>
      <c r="C327" s="182"/>
      <c r="D327" s="183"/>
      <c r="E327" s="181" t="s">
        <v>12</v>
      </c>
      <c r="F327" s="193">
        <v>34900</v>
      </c>
      <c r="G327" s="193">
        <v>0</v>
      </c>
      <c r="H327" s="193">
        <f t="shared" ref="H327" si="39">SUM(H329+H335+H339)</f>
        <v>27078.05</v>
      </c>
      <c r="I327" s="179">
        <f t="shared" si="37"/>
        <v>77.58753581661891</v>
      </c>
    </row>
    <row r="328" spans="2:9" x14ac:dyDescent="0.25">
      <c r="B328" s="184"/>
      <c r="C328" s="185"/>
      <c r="D328" s="186"/>
      <c r="E328" s="184"/>
      <c r="F328" s="194"/>
      <c r="G328" s="194"/>
      <c r="H328" s="194"/>
      <c r="I328" s="180" t="e">
        <f t="shared" si="37"/>
        <v>#DIV/0!</v>
      </c>
    </row>
    <row r="329" spans="2:9" x14ac:dyDescent="0.25">
      <c r="B329" s="196">
        <v>322</v>
      </c>
      <c r="C329" s="197"/>
      <c r="D329" s="198"/>
      <c r="E329" s="187" t="s">
        <v>209</v>
      </c>
      <c r="F329" s="193"/>
      <c r="G329" s="193"/>
      <c r="H329" s="193">
        <f>SUM(H331:H334)</f>
        <v>23284.3</v>
      </c>
      <c r="I329" s="179"/>
    </row>
    <row r="330" spans="2:9" x14ac:dyDescent="0.25">
      <c r="B330" s="199"/>
      <c r="C330" s="200"/>
      <c r="D330" s="201"/>
      <c r="E330" s="188"/>
      <c r="F330" s="194"/>
      <c r="G330" s="194"/>
      <c r="H330" s="194"/>
      <c r="I330" s="180"/>
    </row>
    <row r="331" spans="2:9" ht="30" customHeight="1" x14ac:dyDescent="0.25">
      <c r="B331" s="202">
        <v>3221</v>
      </c>
      <c r="C331" s="203"/>
      <c r="D331" s="204"/>
      <c r="E331" s="125" t="s">
        <v>216</v>
      </c>
      <c r="F331" s="135"/>
      <c r="G331" s="121"/>
      <c r="H331" s="121">
        <v>338.11</v>
      </c>
      <c r="I331" s="119"/>
    </row>
    <row r="332" spans="2:9" ht="30" customHeight="1" x14ac:dyDescent="0.25">
      <c r="B332" s="195">
        <v>3222</v>
      </c>
      <c r="C332" s="195"/>
      <c r="D332" s="195"/>
      <c r="E332" s="100" t="s">
        <v>117</v>
      </c>
      <c r="F332" s="31"/>
      <c r="G332" s="31"/>
      <c r="H332" s="122">
        <v>22853.14</v>
      </c>
      <c r="I332" s="122"/>
    </row>
    <row r="333" spans="2:9" ht="30" customHeight="1" x14ac:dyDescent="0.25">
      <c r="B333" s="195">
        <v>3225</v>
      </c>
      <c r="C333" s="195"/>
      <c r="D333" s="195"/>
      <c r="E333" s="100" t="s">
        <v>96</v>
      </c>
      <c r="F333" s="31"/>
      <c r="G333" s="31"/>
      <c r="H333" s="122">
        <v>93.05</v>
      </c>
      <c r="I333" s="122"/>
    </row>
    <row r="334" spans="2:9" ht="30" customHeight="1" x14ac:dyDescent="0.25">
      <c r="B334" s="195">
        <v>3227</v>
      </c>
      <c r="C334" s="195"/>
      <c r="D334" s="195"/>
      <c r="E334" s="100" t="s">
        <v>98</v>
      </c>
      <c r="F334" s="31"/>
      <c r="G334" s="31"/>
      <c r="H334" s="122">
        <v>0</v>
      </c>
      <c r="I334" s="122"/>
    </row>
    <row r="335" spans="2:9" ht="30" customHeight="1" x14ac:dyDescent="0.25">
      <c r="B335" s="195">
        <v>323</v>
      </c>
      <c r="C335" s="195"/>
      <c r="D335" s="195"/>
      <c r="E335" s="124" t="s">
        <v>121</v>
      </c>
      <c r="F335" s="53"/>
      <c r="G335" s="53"/>
      <c r="H335" s="53">
        <f>SUM(H336:H338)</f>
        <v>3608.75</v>
      </c>
      <c r="I335" s="122"/>
    </row>
    <row r="336" spans="2:9" ht="30" customHeight="1" x14ac:dyDescent="0.25">
      <c r="B336" s="195">
        <v>3231</v>
      </c>
      <c r="C336" s="195"/>
      <c r="D336" s="195"/>
      <c r="E336" s="100" t="s">
        <v>99</v>
      </c>
      <c r="F336" s="31"/>
      <c r="G336" s="31"/>
      <c r="H336" s="122">
        <v>865</v>
      </c>
      <c r="I336" s="122"/>
    </row>
    <row r="337" spans="2:9" ht="30" customHeight="1" x14ac:dyDescent="0.25">
      <c r="B337" s="195">
        <v>3232</v>
      </c>
      <c r="C337" s="195"/>
      <c r="D337" s="195"/>
      <c r="E337" s="100" t="s">
        <v>100</v>
      </c>
      <c r="F337" s="31"/>
      <c r="G337" s="31"/>
      <c r="H337" s="122">
        <v>2593.75</v>
      </c>
      <c r="I337" s="122"/>
    </row>
    <row r="338" spans="2:9" ht="30" customHeight="1" x14ac:dyDescent="0.25">
      <c r="B338" s="195">
        <v>3239</v>
      </c>
      <c r="C338" s="195"/>
      <c r="D338" s="195"/>
      <c r="E338" s="100" t="s">
        <v>107</v>
      </c>
      <c r="F338" s="31"/>
      <c r="G338" s="31"/>
      <c r="H338" s="122">
        <v>150</v>
      </c>
      <c r="I338" s="122"/>
    </row>
    <row r="339" spans="2:9" ht="15" customHeight="1" x14ac:dyDescent="0.25">
      <c r="B339" s="196">
        <v>329</v>
      </c>
      <c r="C339" s="197"/>
      <c r="D339" s="198"/>
      <c r="E339" s="187" t="s">
        <v>208</v>
      </c>
      <c r="F339" s="193"/>
      <c r="G339" s="193"/>
      <c r="H339" s="193">
        <f>SUM(H341)</f>
        <v>185</v>
      </c>
      <c r="I339" s="179"/>
    </row>
    <row r="340" spans="2:9" ht="15" customHeight="1" x14ac:dyDescent="0.25">
      <c r="B340" s="199"/>
      <c r="C340" s="200"/>
      <c r="D340" s="201"/>
      <c r="E340" s="188"/>
      <c r="F340" s="194"/>
      <c r="G340" s="194"/>
      <c r="H340" s="194"/>
      <c r="I340" s="180"/>
    </row>
    <row r="341" spans="2:9" ht="15" customHeight="1" x14ac:dyDescent="0.25">
      <c r="B341" s="181">
        <v>3299</v>
      </c>
      <c r="C341" s="182"/>
      <c r="D341" s="183"/>
      <c r="E341" s="187" t="s">
        <v>208</v>
      </c>
      <c r="F341" s="189"/>
      <c r="G341" s="189"/>
      <c r="H341" s="191">
        <v>185</v>
      </c>
      <c r="I341" s="179"/>
    </row>
    <row r="342" spans="2:9" ht="15" customHeight="1" x14ac:dyDescent="0.25">
      <c r="B342" s="184"/>
      <c r="C342" s="185"/>
      <c r="D342" s="186"/>
      <c r="E342" s="188"/>
      <c r="F342" s="190"/>
      <c r="G342" s="190"/>
      <c r="H342" s="192"/>
      <c r="I342" s="180"/>
    </row>
    <row r="343" spans="2:9" x14ac:dyDescent="0.25">
      <c r="B343" s="181">
        <v>34</v>
      </c>
      <c r="C343" s="182"/>
      <c r="D343" s="183"/>
      <c r="E343" s="181" t="s">
        <v>122</v>
      </c>
      <c r="F343" s="193">
        <v>100</v>
      </c>
      <c r="G343" s="193">
        <v>0</v>
      </c>
      <c r="H343" s="191">
        <f>SUM(H345)</f>
        <v>0</v>
      </c>
      <c r="I343" s="179">
        <v>0</v>
      </c>
    </row>
    <row r="344" spans="2:9" x14ac:dyDescent="0.25">
      <c r="B344" s="184"/>
      <c r="C344" s="185"/>
      <c r="D344" s="186"/>
      <c r="E344" s="184"/>
      <c r="F344" s="194"/>
      <c r="G344" s="194"/>
      <c r="H344" s="192"/>
      <c r="I344" s="180" t="e">
        <f t="shared" ref="I344:I354" si="40">SUM(H344/F344*100)</f>
        <v>#DIV/0!</v>
      </c>
    </row>
    <row r="345" spans="2:9" ht="15" customHeight="1" x14ac:dyDescent="0.25">
      <c r="B345" s="181">
        <v>343</v>
      </c>
      <c r="C345" s="182"/>
      <c r="D345" s="183"/>
      <c r="E345" s="181" t="s">
        <v>224</v>
      </c>
      <c r="F345" s="189"/>
      <c r="G345" s="189"/>
      <c r="H345" s="191"/>
      <c r="I345" s="179" t="e">
        <f t="shared" si="40"/>
        <v>#DIV/0!</v>
      </c>
    </row>
    <row r="346" spans="2:9" ht="15" customHeight="1" x14ac:dyDescent="0.25">
      <c r="B346" s="184"/>
      <c r="C346" s="185"/>
      <c r="D346" s="186"/>
      <c r="E346" s="184"/>
      <c r="F346" s="190"/>
      <c r="G346" s="190"/>
      <c r="H346" s="192"/>
      <c r="I346" s="180" t="e">
        <f t="shared" si="40"/>
        <v>#DIV/0!</v>
      </c>
    </row>
    <row r="347" spans="2:9" ht="15" customHeight="1" x14ac:dyDescent="0.25">
      <c r="B347" s="181">
        <v>3431</v>
      </c>
      <c r="C347" s="182"/>
      <c r="D347" s="183"/>
      <c r="E347" s="181" t="s">
        <v>123</v>
      </c>
      <c r="F347" s="189"/>
      <c r="G347" s="189"/>
      <c r="H347" s="191"/>
      <c r="I347" s="179" t="e">
        <f t="shared" si="40"/>
        <v>#DIV/0!</v>
      </c>
    </row>
    <row r="348" spans="2:9" ht="15" customHeight="1" x14ac:dyDescent="0.25">
      <c r="B348" s="184"/>
      <c r="C348" s="185"/>
      <c r="D348" s="186"/>
      <c r="E348" s="184"/>
      <c r="F348" s="190"/>
      <c r="G348" s="190"/>
      <c r="H348" s="192"/>
      <c r="I348" s="180" t="e">
        <f t="shared" si="40"/>
        <v>#DIV/0!</v>
      </c>
    </row>
    <row r="349" spans="2:9" x14ac:dyDescent="0.25">
      <c r="B349" s="196" t="s">
        <v>160</v>
      </c>
      <c r="C349" s="197"/>
      <c r="D349" s="198"/>
      <c r="E349" s="196" t="s">
        <v>161</v>
      </c>
      <c r="F349" s="193">
        <f>SUM(F351)</f>
        <v>3983.5</v>
      </c>
      <c r="G349" s="193">
        <f>SUM(G351)</f>
        <v>0</v>
      </c>
      <c r="H349" s="193">
        <f>SUM(H351)</f>
        <v>3497.05</v>
      </c>
      <c r="I349" s="179">
        <f t="shared" si="40"/>
        <v>87.788377055353337</v>
      </c>
    </row>
    <row r="350" spans="2:9" x14ac:dyDescent="0.25">
      <c r="B350" s="199"/>
      <c r="C350" s="200"/>
      <c r="D350" s="201"/>
      <c r="E350" s="199"/>
      <c r="F350" s="194"/>
      <c r="G350" s="194"/>
      <c r="H350" s="194"/>
      <c r="I350" s="180" t="e">
        <f t="shared" si="40"/>
        <v>#DIV/0!</v>
      </c>
    </row>
    <row r="351" spans="2:9" x14ac:dyDescent="0.25">
      <c r="B351" s="181">
        <v>3</v>
      </c>
      <c r="C351" s="182"/>
      <c r="D351" s="183"/>
      <c r="E351" s="181" t="s">
        <v>3</v>
      </c>
      <c r="F351" s="193">
        <f>SUM(F353+F359+F371)</f>
        <v>3983.5</v>
      </c>
      <c r="G351" s="193">
        <f>SUM(G353+G359+G371)</f>
        <v>0</v>
      </c>
      <c r="H351" s="193">
        <f>SUM(H353+H359+H371)</f>
        <v>3497.05</v>
      </c>
      <c r="I351" s="179">
        <f t="shared" si="40"/>
        <v>87.788377055353337</v>
      </c>
    </row>
    <row r="352" spans="2:9" x14ac:dyDescent="0.25">
      <c r="B352" s="184"/>
      <c r="C352" s="185"/>
      <c r="D352" s="186"/>
      <c r="E352" s="184"/>
      <c r="F352" s="194"/>
      <c r="G352" s="194"/>
      <c r="H352" s="194"/>
      <c r="I352" s="180" t="e">
        <f t="shared" si="40"/>
        <v>#DIV/0!</v>
      </c>
    </row>
    <row r="353" spans="2:9" x14ac:dyDescent="0.25">
      <c r="B353" s="181">
        <v>31</v>
      </c>
      <c r="C353" s="182"/>
      <c r="D353" s="183"/>
      <c r="E353" s="181" t="s">
        <v>4</v>
      </c>
      <c r="F353" s="193">
        <v>600</v>
      </c>
      <c r="G353" s="193">
        <v>0</v>
      </c>
      <c r="H353" s="193">
        <f>SUM(H355+H357)</f>
        <v>169.63</v>
      </c>
      <c r="I353" s="179">
        <f t="shared" si="40"/>
        <v>28.271666666666668</v>
      </c>
    </row>
    <row r="354" spans="2:9" x14ac:dyDescent="0.25">
      <c r="B354" s="184"/>
      <c r="C354" s="185"/>
      <c r="D354" s="186"/>
      <c r="E354" s="184"/>
      <c r="F354" s="194"/>
      <c r="G354" s="194"/>
      <c r="H354" s="194"/>
      <c r="I354" s="180" t="e">
        <f t="shared" si="40"/>
        <v>#DIV/0!</v>
      </c>
    </row>
    <row r="355" spans="2:9" ht="30" customHeight="1" x14ac:dyDescent="0.25">
      <c r="B355" s="264">
        <v>311</v>
      </c>
      <c r="C355" s="265"/>
      <c r="D355" s="266"/>
      <c r="E355" s="88" t="s">
        <v>210</v>
      </c>
      <c r="F355" s="137"/>
      <c r="G355" s="93"/>
      <c r="H355" s="93">
        <f>SUM(H356)</f>
        <v>145.6</v>
      </c>
      <c r="I355" s="103"/>
    </row>
    <row r="356" spans="2:9" ht="30" customHeight="1" x14ac:dyDescent="0.25">
      <c r="B356" s="264">
        <v>3111</v>
      </c>
      <c r="C356" s="265"/>
      <c r="D356" s="266"/>
      <c r="E356" s="88" t="s">
        <v>26</v>
      </c>
      <c r="F356" s="99"/>
      <c r="G356" s="99"/>
      <c r="H356" s="102">
        <v>145.6</v>
      </c>
      <c r="I356" s="103"/>
    </row>
    <row r="357" spans="2:9" ht="30" customHeight="1" x14ac:dyDescent="0.25">
      <c r="B357" s="264">
        <v>313</v>
      </c>
      <c r="C357" s="265"/>
      <c r="D357" s="266"/>
      <c r="E357" s="87" t="s">
        <v>211</v>
      </c>
      <c r="F357" s="134"/>
      <c r="G357" s="94"/>
      <c r="H357" s="94">
        <f>SUM(H358)</f>
        <v>24.03</v>
      </c>
      <c r="I357" s="112"/>
    </row>
    <row r="358" spans="2:9" ht="30" customHeight="1" x14ac:dyDescent="0.25">
      <c r="B358" s="264">
        <v>3132</v>
      </c>
      <c r="C358" s="265"/>
      <c r="D358" s="266"/>
      <c r="E358" s="87" t="s">
        <v>93</v>
      </c>
      <c r="F358" s="136"/>
      <c r="G358" s="90"/>
      <c r="H358" s="104">
        <v>24.03</v>
      </c>
      <c r="I358" s="112"/>
    </row>
    <row r="359" spans="2:9" x14ac:dyDescent="0.25">
      <c r="B359" s="181">
        <v>32</v>
      </c>
      <c r="C359" s="182"/>
      <c r="D359" s="183"/>
      <c r="E359" s="181" t="s">
        <v>12</v>
      </c>
      <c r="F359" s="193">
        <v>2605</v>
      </c>
      <c r="G359" s="193">
        <v>0</v>
      </c>
      <c r="H359" s="193">
        <f t="shared" ref="H359" si="41">SUM(H361+H365+H369)</f>
        <v>2548.92</v>
      </c>
      <c r="I359" s="207">
        <f t="shared" ref="I359:I360" si="42">SUM(H359/F359*100)</f>
        <v>97.847216890595007</v>
      </c>
    </row>
    <row r="360" spans="2:9" x14ac:dyDescent="0.25">
      <c r="B360" s="184"/>
      <c r="C360" s="185"/>
      <c r="D360" s="186"/>
      <c r="E360" s="184"/>
      <c r="F360" s="194"/>
      <c r="G360" s="194"/>
      <c r="H360" s="194"/>
      <c r="I360" s="208" t="e">
        <f t="shared" si="42"/>
        <v>#DIV/0!</v>
      </c>
    </row>
    <row r="361" spans="2:9" x14ac:dyDescent="0.25">
      <c r="B361" s="181">
        <v>321</v>
      </c>
      <c r="C361" s="182"/>
      <c r="D361" s="183"/>
      <c r="E361" s="209" t="s">
        <v>27</v>
      </c>
      <c r="F361" s="193"/>
      <c r="G361" s="193"/>
      <c r="H361" s="193">
        <f>SUM(H363)</f>
        <v>0</v>
      </c>
      <c r="I361" s="179"/>
    </row>
    <row r="362" spans="2:9" x14ac:dyDescent="0.25">
      <c r="B362" s="184"/>
      <c r="C362" s="185"/>
      <c r="D362" s="186"/>
      <c r="E362" s="210"/>
      <c r="F362" s="194"/>
      <c r="G362" s="194"/>
      <c r="H362" s="194"/>
      <c r="I362" s="180"/>
    </row>
    <row r="363" spans="2:9" ht="15" customHeight="1" x14ac:dyDescent="0.25">
      <c r="B363" s="181">
        <v>3211</v>
      </c>
      <c r="C363" s="182"/>
      <c r="D363" s="183"/>
      <c r="E363" s="181" t="s">
        <v>28</v>
      </c>
      <c r="F363" s="189"/>
      <c r="G363" s="189"/>
      <c r="H363" s="191">
        <v>0</v>
      </c>
      <c r="I363" s="179"/>
    </row>
    <row r="364" spans="2:9" ht="15" customHeight="1" x14ac:dyDescent="0.25">
      <c r="B364" s="184"/>
      <c r="C364" s="185"/>
      <c r="D364" s="186"/>
      <c r="E364" s="184"/>
      <c r="F364" s="190"/>
      <c r="G364" s="190"/>
      <c r="H364" s="192"/>
      <c r="I364" s="180"/>
    </row>
    <row r="365" spans="2:9" x14ac:dyDescent="0.25">
      <c r="B365" s="196">
        <v>322</v>
      </c>
      <c r="C365" s="197"/>
      <c r="D365" s="198"/>
      <c r="E365" s="187" t="s">
        <v>209</v>
      </c>
      <c r="F365" s="193"/>
      <c r="G365" s="193"/>
      <c r="H365" s="193">
        <f>SUM(H367:H368)</f>
        <v>1688.9199999999998</v>
      </c>
      <c r="I365" s="179"/>
    </row>
    <row r="366" spans="2:9" x14ac:dyDescent="0.25">
      <c r="B366" s="199"/>
      <c r="C366" s="200"/>
      <c r="D366" s="201"/>
      <c r="E366" s="188"/>
      <c r="F366" s="194"/>
      <c r="G366" s="194"/>
      <c r="H366" s="194"/>
      <c r="I366" s="180"/>
    </row>
    <row r="367" spans="2:9" ht="30" customHeight="1" x14ac:dyDescent="0.25">
      <c r="B367" s="202">
        <v>3221</v>
      </c>
      <c r="C367" s="203"/>
      <c r="D367" s="204"/>
      <c r="E367" s="105" t="s">
        <v>216</v>
      </c>
      <c r="F367" s="135"/>
      <c r="G367" s="95"/>
      <c r="H367" s="95">
        <v>1656.07</v>
      </c>
      <c r="I367" s="113"/>
    </row>
    <row r="368" spans="2:9" ht="30" customHeight="1" x14ac:dyDescent="0.25">
      <c r="B368" s="195">
        <v>3222</v>
      </c>
      <c r="C368" s="195"/>
      <c r="D368" s="195"/>
      <c r="E368" s="100" t="s">
        <v>117</v>
      </c>
      <c r="F368" s="31"/>
      <c r="G368" s="31"/>
      <c r="H368" s="103">
        <v>32.85</v>
      </c>
      <c r="I368" s="103"/>
    </row>
    <row r="369" spans="2:9" ht="30" customHeight="1" x14ac:dyDescent="0.25">
      <c r="B369" s="195">
        <v>323</v>
      </c>
      <c r="C369" s="195"/>
      <c r="D369" s="195"/>
      <c r="E369" s="88" t="s">
        <v>121</v>
      </c>
      <c r="F369" s="53"/>
      <c r="G369" s="53"/>
      <c r="H369" s="53">
        <f>SUM(H370)</f>
        <v>860</v>
      </c>
      <c r="I369" s="103"/>
    </row>
    <row r="370" spans="2:9" ht="30" customHeight="1" x14ac:dyDescent="0.25">
      <c r="B370" s="195">
        <v>3231</v>
      </c>
      <c r="C370" s="195"/>
      <c r="D370" s="195"/>
      <c r="E370" s="100" t="s">
        <v>99</v>
      </c>
      <c r="F370" s="31"/>
      <c r="G370" s="31"/>
      <c r="H370" s="103">
        <v>860</v>
      </c>
      <c r="I370" s="103"/>
    </row>
    <row r="371" spans="2:9" x14ac:dyDescent="0.25">
      <c r="B371" s="181">
        <v>38</v>
      </c>
      <c r="C371" s="182"/>
      <c r="D371" s="183"/>
      <c r="E371" s="181" t="s">
        <v>241</v>
      </c>
      <c r="F371" s="193">
        <v>778.5</v>
      </c>
      <c r="G371" s="193">
        <v>0</v>
      </c>
      <c r="H371" s="193">
        <f>SUM(H373)</f>
        <v>778.5</v>
      </c>
      <c r="I371" s="179">
        <f t="shared" ref="I371:I372" si="43">SUM(H371/F371*100)</f>
        <v>100</v>
      </c>
    </row>
    <row r="372" spans="2:9" x14ac:dyDescent="0.25">
      <c r="B372" s="184"/>
      <c r="C372" s="185"/>
      <c r="D372" s="186"/>
      <c r="E372" s="184"/>
      <c r="F372" s="194"/>
      <c r="G372" s="194"/>
      <c r="H372" s="194"/>
      <c r="I372" s="180" t="e">
        <f t="shared" si="43"/>
        <v>#DIV/0!</v>
      </c>
    </row>
    <row r="373" spans="2:9" x14ac:dyDescent="0.25">
      <c r="B373" s="181">
        <v>381</v>
      </c>
      <c r="C373" s="182"/>
      <c r="D373" s="183"/>
      <c r="E373" s="209" t="s">
        <v>84</v>
      </c>
      <c r="F373" s="193"/>
      <c r="G373" s="193"/>
      <c r="H373" s="193">
        <f>SUM(H375)</f>
        <v>778.5</v>
      </c>
      <c r="I373" s="179"/>
    </row>
    <row r="374" spans="2:9" x14ac:dyDescent="0.25">
      <c r="B374" s="184"/>
      <c r="C374" s="185"/>
      <c r="D374" s="186"/>
      <c r="E374" s="210"/>
      <c r="F374" s="194"/>
      <c r="G374" s="194"/>
      <c r="H374" s="194"/>
      <c r="I374" s="180"/>
    </row>
    <row r="375" spans="2:9" ht="15" customHeight="1" x14ac:dyDescent="0.25">
      <c r="B375" s="181">
        <v>3812</v>
      </c>
      <c r="C375" s="182"/>
      <c r="D375" s="183"/>
      <c r="E375" s="181" t="s">
        <v>242</v>
      </c>
      <c r="F375" s="189"/>
      <c r="G375" s="189"/>
      <c r="H375" s="191">
        <v>778.5</v>
      </c>
      <c r="I375" s="179"/>
    </row>
    <row r="376" spans="2:9" ht="15" customHeight="1" x14ac:dyDescent="0.25">
      <c r="B376" s="184"/>
      <c r="C376" s="185"/>
      <c r="D376" s="186"/>
      <c r="E376" s="184"/>
      <c r="F376" s="190"/>
      <c r="G376" s="190"/>
      <c r="H376" s="192"/>
      <c r="I376" s="180"/>
    </row>
    <row r="377" spans="2:9" x14ac:dyDescent="0.25">
      <c r="B377" s="196" t="s">
        <v>202</v>
      </c>
      <c r="C377" s="197"/>
      <c r="D377" s="198"/>
      <c r="E377" s="196" t="s">
        <v>203</v>
      </c>
      <c r="F377" s="193">
        <f>SUM(F379)</f>
        <v>48000</v>
      </c>
      <c r="G377" s="193">
        <f>SUM(G379)</f>
        <v>0</v>
      </c>
      <c r="H377" s="193">
        <f t="shared" ref="H377" si="44">SUM(H379)</f>
        <v>15304.460000000001</v>
      </c>
      <c r="I377" s="179">
        <f t="shared" ref="I377:I382" si="45">SUM(H377/F377*100)</f>
        <v>31.88429166666667</v>
      </c>
    </row>
    <row r="378" spans="2:9" x14ac:dyDescent="0.25">
      <c r="B378" s="199"/>
      <c r="C378" s="200"/>
      <c r="D378" s="201"/>
      <c r="E378" s="199"/>
      <c r="F378" s="194"/>
      <c r="G378" s="194"/>
      <c r="H378" s="194"/>
      <c r="I378" s="180" t="e">
        <f t="shared" si="45"/>
        <v>#DIV/0!</v>
      </c>
    </row>
    <row r="379" spans="2:9" x14ac:dyDescent="0.25">
      <c r="B379" s="181">
        <v>3</v>
      </c>
      <c r="C379" s="182"/>
      <c r="D379" s="183"/>
      <c r="E379" s="181" t="s">
        <v>3</v>
      </c>
      <c r="F379" s="193">
        <f>SUM(F381)</f>
        <v>48000</v>
      </c>
      <c r="G379" s="193">
        <f>SUM(G381)</f>
        <v>0</v>
      </c>
      <c r="H379" s="193">
        <f t="shared" ref="H379" si="46">SUM(H381)</f>
        <v>15304.460000000001</v>
      </c>
      <c r="I379" s="179">
        <f t="shared" si="45"/>
        <v>31.88429166666667</v>
      </c>
    </row>
    <row r="380" spans="2:9" x14ac:dyDescent="0.25">
      <c r="B380" s="184"/>
      <c r="C380" s="185"/>
      <c r="D380" s="186"/>
      <c r="E380" s="184"/>
      <c r="F380" s="194"/>
      <c r="G380" s="194"/>
      <c r="H380" s="194"/>
      <c r="I380" s="180" t="e">
        <f t="shared" si="45"/>
        <v>#DIV/0!</v>
      </c>
    </row>
    <row r="381" spans="2:9" x14ac:dyDescent="0.25">
      <c r="B381" s="181">
        <v>32</v>
      </c>
      <c r="C381" s="182"/>
      <c r="D381" s="183"/>
      <c r="E381" s="181" t="s">
        <v>12</v>
      </c>
      <c r="F381" s="193">
        <v>48000</v>
      </c>
      <c r="G381" s="193">
        <v>0</v>
      </c>
      <c r="H381" s="193">
        <f>SUM(H383+H387+H393+H397)</f>
        <v>15304.460000000001</v>
      </c>
      <c r="I381" s="179">
        <f t="shared" si="45"/>
        <v>31.88429166666667</v>
      </c>
    </row>
    <row r="382" spans="2:9" x14ac:dyDescent="0.25">
      <c r="B382" s="184"/>
      <c r="C382" s="185"/>
      <c r="D382" s="186"/>
      <c r="E382" s="184"/>
      <c r="F382" s="194"/>
      <c r="G382" s="194"/>
      <c r="H382" s="194"/>
      <c r="I382" s="180" t="e">
        <f t="shared" si="45"/>
        <v>#DIV/0!</v>
      </c>
    </row>
    <row r="383" spans="2:9" x14ac:dyDescent="0.25">
      <c r="B383" s="181">
        <v>321</v>
      </c>
      <c r="C383" s="182"/>
      <c r="D383" s="183"/>
      <c r="E383" s="209" t="s">
        <v>27</v>
      </c>
      <c r="F383" s="193"/>
      <c r="G383" s="193"/>
      <c r="H383" s="193">
        <f>SUM(H385)</f>
        <v>8579.6</v>
      </c>
      <c r="I383" s="179"/>
    </row>
    <row r="384" spans="2:9" x14ac:dyDescent="0.25">
      <c r="B384" s="184"/>
      <c r="C384" s="185"/>
      <c r="D384" s="186"/>
      <c r="E384" s="210"/>
      <c r="F384" s="194"/>
      <c r="G384" s="194"/>
      <c r="H384" s="194"/>
      <c r="I384" s="180"/>
    </row>
    <row r="385" spans="2:9" ht="15" customHeight="1" x14ac:dyDescent="0.25">
      <c r="B385" s="181">
        <v>3214</v>
      </c>
      <c r="C385" s="182"/>
      <c r="D385" s="183"/>
      <c r="E385" s="181" t="s">
        <v>233</v>
      </c>
      <c r="F385" s="189"/>
      <c r="G385" s="189"/>
      <c r="H385" s="191">
        <v>8579.6</v>
      </c>
      <c r="I385" s="179"/>
    </row>
    <row r="386" spans="2:9" ht="15" customHeight="1" x14ac:dyDescent="0.25">
      <c r="B386" s="184"/>
      <c r="C386" s="185"/>
      <c r="D386" s="186"/>
      <c r="E386" s="184"/>
      <c r="F386" s="190"/>
      <c r="G386" s="190"/>
      <c r="H386" s="192"/>
      <c r="I386" s="180"/>
    </row>
    <row r="387" spans="2:9" s="146" customFormat="1" x14ac:dyDescent="0.25">
      <c r="B387" s="196">
        <v>322</v>
      </c>
      <c r="C387" s="197"/>
      <c r="D387" s="198"/>
      <c r="E387" s="187" t="s">
        <v>209</v>
      </c>
      <c r="F387" s="193"/>
      <c r="G387" s="193"/>
      <c r="H387" s="193">
        <f>SUM(H389:H392)</f>
        <v>1617.58</v>
      </c>
      <c r="I387" s="179"/>
    </row>
    <row r="388" spans="2:9" s="146" customFormat="1" x14ac:dyDescent="0.25">
      <c r="B388" s="199"/>
      <c r="C388" s="200"/>
      <c r="D388" s="201"/>
      <c r="E388" s="188"/>
      <c r="F388" s="194"/>
      <c r="G388" s="194"/>
      <c r="H388" s="194"/>
      <c r="I388" s="180"/>
    </row>
    <row r="389" spans="2:9" s="146" customFormat="1" ht="30" customHeight="1" x14ac:dyDescent="0.25">
      <c r="B389" s="202">
        <v>3221</v>
      </c>
      <c r="C389" s="203"/>
      <c r="D389" s="204"/>
      <c r="E389" s="141" t="s">
        <v>216</v>
      </c>
      <c r="F389" s="140"/>
      <c r="G389" s="140"/>
      <c r="H389" s="140">
        <v>383.87</v>
      </c>
      <c r="I389" s="139"/>
    </row>
    <row r="390" spans="2:9" s="146" customFormat="1" ht="30" customHeight="1" x14ac:dyDescent="0.25">
      <c r="B390" s="195">
        <v>3222</v>
      </c>
      <c r="C390" s="195"/>
      <c r="D390" s="195"/>
      <c r="E390" s="100" t="s">
        <v>117</v>
      </c>
      <c r="F390" s="31"/>
      <c r="G390" s="31"/>
      <c r="H390" s="143">
        <v>0</v>
      </c>
      <c r="I390" s="143"/>
    </row>
    <row r="391" spans="2:9" s="146" customFormat="1" ht="30" customHeight="1" x14ac:dyDescent="0.25">
      <c r="B391" s="195">
        <v>3225</v>
      </c>
      <c r="C391" s="195"/>
      <c r="D391" s="195"/>
      <c r="E391" s="100" t="s">
        <v>96</v>
      </c>
      <c r="F391" s="31"/>
      <c r="G391" s="31"/>
      <c r="H391" s="143">
        <v>1233.71</v>
      </c>
      <c r="I391" s="143"/>
    </row>
    <row r="392" spans="2:9" s="146" customFormat="1" ht="30" customHeight="1" x14ac:dyDescent="0.25">
      <c r="B392" s="195">
        <v>3227</v>
      </c>
      <c r="C392" s="195"/>
      <c r="D392" s="195"/>
      <c r="E392" s="100" t="s">
        <v>98</v>
      </c>
      <c r="F392" s="31"/>
      <c r="G392" s="31"/>
      <c r="H392" s="143">
        <v>0</v>
      </c>
      <c r="I392" s="143"/>
    </row>
    <row r="393" spans="2:9" x14ac:dyDescent="0.25">
      <c r="B393" s="181">
        <v>323</v>
      </c>
      <c r="C393" s="182"/>
      <c r="D393" s="183"/>
      <c r="E393" s="181" t="s">
        <v>12</v>
      </c>
      <c r="F393" s="193"/>
      <c r="G393" s="193"/>
      <c r="H393" s="193">
        <f>SUM(H395:H396)</f>
        <v>4754.6000000000004</v>
      </c>
      <c r="I393" s="179"/>
    </row>
    <row r="394" spans="2:9" x14ac:dyDescent="0.25">
      <c r="B394" s="184"/>
      <c r="C394" s="185"/>
      <c r="D394" s="186"/>
      <c r="E394" s="184"/>
      <c r="F394" s="194"/>
      <c r="G394" s="194"/>
      <c r="H394" s="194"/>
      <c r="I394" s="180"/>
    </row>
    <row r="395" spans="2:9" s="146" customFormat="1" ht="30" customHeight="1" x14ac:dyDescent="0.25">
      <c r="B395" s="195">
        <v>3231</v>
      </c>
      <c r="C395" s="195"/>
      <c r="D395" s="195"/>
      <c r="E395" s="100" t="s">
        <v>99</v>
      </c>
      <c r="F395" s="31"/>
      <c r="G395" s="31"/>
      <c r="H395" s="143">
        <v>2037.5</v>
      </c>
      <c r="I395" s="143"/>
    </row>
    <row r="396" spans="2:9" ht="30" customHeight="1" x14ac:dyDescent="0.25">
      <c r="B396" s="195">
        <v>3239</v>
      </c>
      <c r="C396" s="195"/>
      <c r="D396" s="195"/>
      <c r="E396" s="100" t="s">
        <v>107</v>
      </c>
      <c r="F396" s="135"/>
      <c r="G396" s="115"/>
      <c r="H396" s="115">
        <v>2717.1</v>
      </c>
      <c r="I396" s="116"/>
    </row>
    <row r="397" spans="2:9" s="146" customFormat="1" x14ac:dyDescent="0.25">
      <c r="B397" s="196">
        <v>329</v>
      </c>
      <c r="C397" s="197"/>
      <c r="D397" s="198"/>
      <c r="E397" s="187" t="s">
        <v>208</v>
      </c>
      <c r="F397" s="193"/>
      <c r="G397" s="193"/>
      <c r="H397" s="193">
        <f>SUM(H399:H402)</f>
        <v>352.68</v>
      </c>
      <c r="I397" s="179"/>
    </row>
    <row r="398" spans="2:9" s="146" customFormat="1" x14ac:dyDescent="0.25">
      <c r="B398" s="199"/>
      <c r="C398" s="200"/>
      <c r="D398" s="201"/>
      <c r="E398" s="188"/>
      <c r="F398" s="194"/>
      <c r="G398" s="194"/>
      <c r="H398" s="194"/>
      <c r="I398" s="180"/>
    </row>
    <row r="399" spans="2:9" s="146" customFormat="1" x14ac:dyDescent="0.25">
      <c r="B399" s="181">
        <v>3292</v>
      </c>
      <c r="C399" s="182"/>
      <c r="D399" s="183"/>
      <c r="E399" s="187" t="s">
        <v>109</v>
      </c>
      <c r="F399" s="189"/>
      <c r="G399" s="189"/>
      <c r="H399" s="191">
        <v>222.6</v>
      </c>
      <c r="I399" s="179"/>
    </row>
    <row r="400" spans="2:9" s="146" customFormat="1" x14ac:dyDescent="0.25">
      <c r="B400" s="184"/>
      <c r="C400" s="185"/>
      <c r="D400" s="186"/>
      <c r="E400" s="188"/>
      <c r="F400" s="190"/>
      <c r="G400" s="190"/>
      <c r="H400" s="192"/>
      <c r="I400" s="180"/>
    </row>
    <row r="401" spans="2:9" s="146" customFormat="1" x14ac:dyDescent="0.25">
      <c r="B401" s="181">
        <v>3299</v>
      </c>
      <c r="C401" s="182"/>
      <c r="D401" s="183"/>
      <c r="E401" s="187" t="s">
        <v>208</v>
      </c>
      <c r="F401" s="189"/>
      <c r="G401" s="189"/>
      <c r="H401" s="191">
        <v>130.08000000000001</v>
      </c>
      <c r="I401" s="179"/>
    </row>
    <row r="402" spans="2:9" s="146" customFormat="1" x14ac:dyDescent="0.25">
      <c r="B402" s="184"/>
      <c r="C402" s="185"/>
      <c r="D402" s="186"/>
      <c r="E402" s="188"/>
      <c r="F402" s="190"/>
      <c r="G402" s="190"/>
      <c r="H402" s="192"/>
      <c r="I402" s="180"/>
    </row>
    <row r="403" spans="2:9" x14ac:dyDescent="0.25">
      <c r="B403" s="196" t="s">
        <v>178</v>
      </c>
      <c r="C403" s="197"/>
      <c r="D403" s="198"/>
      <c r="E403" s="196" t="s">
        <v>179</v>
      </c>
      <c r="F403" s="193">
        <f>SUM(F405)</f>
        <v>4000</v>
      </c>
      <c r="G403" s="193">
        <f>SUM(G405)</f>
        <v>0</v>
      </c>
      <c r="H403" s="191">
        <f>SUM(H405)</f>
        <v>3508.2</v>
      </c>
      <c r="I403" s="179">
        <f t="shared" ref="I403:I408" si="47">SUM(H403/F403*100)</f>
        <v>87.704999999999998</v>
      </c>
    </row>
    <row r="404" spans="2:9" x14ac:dyDescent="0.25">
      <c r="B404" s="199"/>
      <c r="C404" s="200"/>
      <c r="D404" s="201"/>
      <c r="E404" s="199"/>
      <c r="F404" s="194"/>
      <c r="G404" s="194"/>
      <c r="H404" s="192"/>
      <c r="I404" s="180" t="e">
        <f t="shared" si="47"/>
        <v>#DIV/0!</v>
      </c>
    </row>
    <row r="405" spans="2:9" x14ac:dyDescent="0.25">
      <c r="B405" s="181">
        <v>3</v>
      </c>
      <c r="C405" s="182"/>
      <c r="D405" s="183"/>
      <c r="E405" s="181" t="s">
        <v>3</v>
      </c>
      <c r="F405" s="193">
        <f>SUM(F407)</f>
        <v>4000</v>
      </c>
      <c r="G405" s="193">
        <f>SUM(G407)</f>
        <v>0</v>
      </c>
      <c r="H405" s="193">
        <f t="shared" ref="H405" si="48">SUM(H407)</f>
        <v>3508.2</v>
      </c>
      <c r="I405" s="179">
        <f t="shared" si="47"/>
        <v>87.704999999999998</v>
      </c>
    </row>
    <row r="406" spans="2:9" x14ac:dyDescent="0.25">
      <c r="B406" s="184"/>
      <c r="C406" s="185"/>
      <c r="D406" s="186"/>
      <c r="E406" s="184"/>
      <c r="F406" s="194"/>
      <c r="G406" s="194"/>
      <c r="H406" s="194"/>
      <c r="I406" s="180" t="e">
        <f t="shared" si="47"/>
        <v>#DIV/0!</v>
      </c>
    </row>
    <row r="407" spans="2:9" x14ac:dyDescent="0.25">
      <c r="B407" s="181">
        <v>32</v>
      </c>
      <c r="C407" s="182"/>
      <c r="D407" s="183"/>
      <c r="E407" s="181" t="s">
        <v>4</v>
      </c>
      <c r="F407" s="193">
        <v>4000</v>
      </c>
      <c r="G407" s="193">
        <v>0</v>
      </c>
      <c r="H407" s="193">
        <f>SUM(H409+H413)</f>
        <v>3508.2</v>
      </c>
      <c r="I407" s="179">
        <f t="shared" si="47"/>
        <v>87.704999999999998</v>
      </c>
    </row>
    <row r="408" spans="2:9" x14ac:dyDescent="0.25">
      <c r="B408" s="184"/>
      <c r="C408" s="185"/>
      <c r="D408" s="186"/>
      <c r="E408" s="184"/>
      <c r="F408" s="194"/>
      <c r="G408" s="194"/>
      <c r="H408" s="194"/>
      <c r="I408" s="180" t="e">
        <f t="shared" si="47"/>
        <v>#DIV/0!</v>
      </c>
    </row>
    <row r="409" spans="2:9" x14ac:dyDescent="0.25">
      <c r="B409" s="196">
        <v>322</v>
      </c>
      <c r="C409" s="197"/>
      <c r="D409" s="198"/>
      <c r="E409" s="187" t="s">
        <v>209</v>
      </c>
      <c r="F409" s="193"/>
      <c r="G409" s="193"/>
      <c r="H409" s="193">
        <f>SUM(H411)</f>
        <v>372.78</v>
      </c>
      <c r="I409" s="179"/>
    </row>
    <row r="410" spans="2:9" x14ac:dyDescent="0.25">
      <c r="B410" s="199"/>
      <c r="C410" s="200"/>
      <c r="D410" s="201"/>
      <c r="E410" s="188"/>
      <c r="F410" s="194"/>
      <c r="G410" s="194"/>
      <c r="H410" s="194"/>
      <c r="I410" s="180"/>
    </row>
    <row r="411" spans="2:9" ht="15" customHeight="1" x14ac:dyDescent="0.25">
      <c r="B411" s="181">
        <v>3221</v>
      </c>
      <c r="C411" s="182"/>
      <c r="D411" s="183"/>
      <c r="E411" s="187" t="s">
        <v>216</v>
      </c>
      <c r="F411" s="189"/>
      <c r="G411" s="189"/>
      <c r="H411" s="191">
        <v>372.78</v>
      </c>
      <c r="I411" s="179"/>
    </row>
    <row r="412" spans="2:9" ht="15" customHeight="1" x14ac:dyDescent="0.25">
      <c r="B412" s="184"/>
      <c r="C412" s="185"/>
      <c r="D412" s="186"/>
      <c r="E412" s="188"/>
      <c r="F412" s="190"/>
      <c r="G412" s="190"/>
      <c r="H412" s="192"/>
      <c r="I412" s="180"/>
    </row>
    <row r="413" spans="2:9" x14ac:dyDescent="0.25">
      <c r="B413" s="181">
        <v>323</v>
      </c>
      <c r="C413" s="182"/>
      <c r="D413" s="183"/>
      <c r="E413" s="181" t="s">
        <v>12</v>
      </c>
      <c r="F413" s="193"/>
      <c r="G413" s="193"/>
      <c r="H413" s="193">
        <f>SUM(H415:H420)</f>
        <v>3135.42</v>
      </c>
      <c r="I413" s="179"/>
    </row>
    <row r="414" spans="2:9" x14ac:dyDescent="0.25">
      <c r="B414" s="184"/>
      <c r="C414" s="185"/>
      <c r="D414" s="186"/>
      <c r="E414" s="184"/>
      <c r="F414" s="194"/>
      <c r="G414" s="194"/>
      <c r="H414" s="194"/>
      <c r="I414" s="180"/>
    </row>
    <row r="415" spans="2:9" x14ac:dyDescent="0.25">
      <c r="B415" s="181">
        <v>3231</v>
      </c>
      <c r="C415" s="182"/>
      <c r="D415" s="183"/>
      <c r="E415" s="181" t="s">
        <v>99</v>
      </c>
      <c r="F415" s="189"/>
      <c r="G415" s="189"/>
      <c r="H415" s="191">
        <v>1774.8</v>
      </c>
      <c r="I415" s="179"/>
    </row>
    <row r="416" spans="2:9" x14ac:dyDescent="0.25">
      <c r="B416" s="184"/>
      <c r="C416" s="185"/>
      <c r="D416" s="186"/>
      <c r="E416" s="184"/>
      <c r="F416" s="190"/>
      <c r="G416" s="190"/>
      <c r="H416" s="192"/>
      <c r="I416" s="180"/>
    </row>
    <row r="417" spans="2:9" x14ac:dyDescent="0.25">
      <c r="B417" s="181">
        <v>3237</v>
      </c>
      <c r="C417" s="182"/>
      <c r="D417" s="183"/>
      <c r="E417" s="187" t="s">
        <v>105</v>
      </c>
      <c r="F417" s="189"/>
      <c r="G417" s="189"/>
      <c r="H417" s="191">
        <v>80.62</v>
      </c>
      <c r="I417" s="179"/>
    </row>
    <row r="418" spans="2:9" x14ac:dyDescent="0.25">
      <c r="B418" s="184"/>
      <c r="C418" s="185"/>
      <c r="D418" s="186"/>
      <c r="E418" s="188"/>
      <c r="F418" s="190"/>
      <c r="G418" s="190"/>
      <c r="H418" s="192"/>
      <c r="I418" s="180"/>
    </row>
    <row r="419" spans="2:9" x14ac:dyDescent="0.25">
      <c r="B419" s="181">
        <v>3239</v>
      </c>
      <c r="C419" s="182"/>
      <c r="D419" s="183"/>
      <c r="E419" s="267" t="s">
        <v>107</v>
      </c>
      <c r="F419" s="189"/>
      <c r="G419" s="189"/>
      <c r="H419" s="191">
        <v>1280</v>
      </c>
      <c r="I419" s="179"/>
    </row>
    <row r="420" spans="2:9" x14ac:dyDescent="0.25">
      <c r="B420" s="184"/>
      <c r="C420" s="185"/>
      <c r="D420" s="186"/>
      <c r="E420" s="268"/>
      <c r="F420" s="190"/>
      <c r="G420" s="190"/>
      <c r="H420" s="192"/>
      <c r="I420" s="180"/>
    </row>
    <row r="421" spans="2:9" x14ac:dyDescent="0.25">
      <c r="B421" s="196" t="s">
        <v>180</v>
      </c>
      <c r="C421" s="197"/>
      <c r="D421" s="198"/>
      <c r="E421" s="196" t="s">
        <v>181</v>
      </c>
      <c r="F421" s="193">
        <f>SUM(F423)</f>
        <v>20000</v>
      </c>
      <c r="G421" s="193">
        <f>SUM(G423)</f>
        <v>0</v>
      </c>
      <c r="H421" s="191">
        <f>SUM(H423)</f>
        <v>10357.34</v>
      </c>
      <c r="I421" s="179">
        <f t="shared" ref="I421:I426" si="49">SUM(H421/F421*100)</f>
        <v>51.786699999999996</v>
      </c>
    </row>
    <row r="422" spans="2:9" x14ac:dyDescent="0.25">
      <c r="B422" s="199"/>
      <c r="C422" s="200"/>
      <c r="D422" s="201"/>
      <c r="E422" s="199"/>
      <c r="F422" s="194"/>
      <c r="G422" s="194"/>
      <c r="H422" s="192"/>
      <c r="I422" s="180" t="e">
        <f t="shared" si="49"/>
        <v>#DIV/0!</v>
      </c>
    </row>
    <row r="423" spans="2:9" x14ac:dyDescent="0.25">
      <c r="B423" s="181">
        <v>3</v>
      </c>
      <c r="C423" s="182"/>
      <c r="D423" s="183"/>
      <c r="E423" s="181" t="s">
        <v>3</v>
      </c>
      <c r="F423" s="193">
        <f>SUM(F425+F431+F465)</f>
        <v>20000</v>
      </c>
      <c r="G423" s="193">
        <f>SUM(G425+G431+G465)</f>
        <v>0</v>
      </c>
      <c r="H423" s="191">
        <f>SUM(H425+H431+H465)</f>
        <v>10357.34</v>
      </c>
      <c r="I423" s="179">
        <f t="shared" si="49"/>
        <v>51.786699999999996</v>
      </c>
    </row>
    <row r="424" spans="2:9" x14ac:dyDescent="0.25">
      <c r="B424" s="184"/>
      <c r="C424" s="185"/>
      <c r="D424" s="186"/>
      <c r="E424" s="184"/>
      <c r="F424" s="194"/>
      <c r="G424" s="194"/>
      <c r="H424" s="192"/>
      <c r="I424" s="180" t="e">
        <f t="shared" si="49"/>
        <v>#DIV/0!</v>
      </c>
    </row>
    <row r="425" spans="2:9" x14ac:dyDescent="0.25">
      <c r="B425" s="181">
        <v>31</v>
      </c>
      <c r="C425" s="182"/>
      <c r="D425" s="183"/>
      <c r="E425" s="181" t="s">
        <v>4</v>
      </c>
      <c r="F425" s="193">
        <v>1165</v>
      </c>
      <c r="G425" s="193">
        <v>0</v>
      </c>
      <c r="H425" s="193">
        <f>SUM(H427+H429)</f>
        <v>73.819999999999993</v>
      </c>
      <c r="I425" s="179">
        <f t="shared" si="49"/>
        <v>6.3364806866952783</v>
      </c>
    </row>
    <row r="426" spans="2:9" x14ac:dyDescent="0.25">
      <c r="B426" s="184"/>
      <c r="C426" s="185"/>
      <c r="D426" s="186"/>
      <c r="E426" s="184"/>
      <c r="F426" s="194"/>
      <c r="G426" s="194"/>
      <c r="H426" s="194"/>
      <c r="I426" s="180" t="e">
        <f t="shared" si="49"/>
        <v>#DIV/0!</v>
      </c>
    </row>
    <row r="427" spans="2:9" ht="30" customHeight="1" x14ac:dyDescent="0.25">
      <c r="B427" s="264">
        <v>311</v>
      </c>
      <c r="C427" s="265"/>
      <c r="D427" s="266"/>
      <c r="E427" s="88" t="s">
        <v>210</v>
      </c>
      <c r="F427" s="137"/>
      <c r="G427" s="93"/>
      <c r="H427" s="93">
        <f>SUM(H428)</f>
        <v>63.37</v>
      </c>
      <c r="I427" s="103"/>
    </row>
    <row r="428" spans="2:9" ht="30" customHeight="1" x14ac:dyDescent="0.25">
      <c r="B428" s="264">
        <v>3111</v>
      </c>
      <c r="C428" s="265"/>
      <c r="D428" s="266"/>
      <c r="E428" s="88" t="s">
        <v>26</v>
      </c>
      <c r="F428" s="99"/>
      <c r="G428" s="99"/>
      <c r="H428" s="102">
        <v>63.37</v>
      </c>
      <c r="I428" s="103"/>
    </row>
    <row r="429" spans="2:9" ht="30" customHeight="1" x14ac:dyDescent="0.25">
      <c r="B429" s="264">
        <v>313</v>
      </c>
      <c r="C429" s="265"/>
      <c r="D429" s="266"/>
      <c r="E429" s="87" t="s">
        <v>211</v>
      </c>
      <c r="F429" s="134"/>
      <c r="G429" s="94"/>
      <c r="H429" s="94">
        <f>SUM(H430)</f>
        <v>10.45</v>
      </c>
      <c r="I429" s="112"/>
    </row>
    <row r="430" spans="2:9" ht="30" customHeight="1" x14ac:dyDescent="0.25">
      <c r="B430" s="264">
        <v>3132</v>
      </c>
      <c r="C430" s="265"/>
      <c r="D430" s="266"/>
      <c r="E430" s="87" t="s">
        <v>93</v>
      </c>
      <c r="F430" s="136"/>
      <c r="G430" s="90"/>
      <c r="H430" s="104">
        <v>10.45</v>
      </c>
      <c r="I430" s="112"/>
    </row>
    <row r="431" spans="2:9" x14ac:dyDescent="0.25">
      <c r="B431" s="181">
        <v>32</v>
      </c>
      <c r="C431" s="182"/>
      <c r="D431" s="183"/>
      <c r="E431" s="181" t="s">
        <v>12</v>
      </c>
      <c r="F431" s="193">
        <v>18635</v>
      </c>
      <c r="G431" s="193">
        <v>0</v>
      </c>
      <c r="H431" s="193">
        <f t="shared" ref="H431" si="50">SUM(H433+H439+H447+H459)</f>
        <v>10275.220000000001</v>
      </c>
      <c r="I431" s="179">
        <f t="shared" ref="I431:I432" si="51">SUM(H431/F431*100)</f>
        <v>55.139361416689034</v>
      </c>
    </row>
    <row r="432" spans="2:9" x14ac:dyDescent="0.25">
      <c r="B432" s="184"/>
      <c r="C432" s="185"/>
      <c r="D432" s="186"/>
      <c r="E432" s="184"/>
      <c r="F432" s="194"/>
      <c r="G432" s="194"/>
      <c r="H432" s="194"/>
      <c r="I432" s="180" t="e">
        <f t="shared" si="51"/>
        <v>#DIV/0!</v>
      </c>
    </row>
    <row r="433" spans="2:9" x14ac:dyDescent="0.25">
      <c r="B433" s="181">
        <v>321</v>
      </c>
      <c r="C433" s="182"/>
      <c r="D433" s="183"/>
      <c r="E433" s="209" t="s">
        <v>27</v>
      </c>
      <c r="F433" s="193"/>
      <c r="G433" s="193"/>
      <c r="H433" s="193">
        <f>SUM(H435:H438)</f>
        <v>541.21</v>
      </c>
      <c r="I433" s="179"/>
    </row>
    <row r="434" spans="2:9" x14ac:dyDescent="0.25">
      <c r="B434" s="184"/>
      <c r="C434" s="185"/>
      <c r="D434" s="186"/>
      <c r="E434" s="210"/>
      <c r="F434" s="194"/>
      <c r="G434" s="194"/>
      <c r="H434" s="194"/>
      <c r="I434" s="180"/>
    </row>
    <row r="435" spans="2:9" x14ac:dyDescent="0.25">
      <c r="B435" s="181">
        <v>3211</v>
      </c>
      <c r="C435" s="182"/>
      <c r="D435" s="183"/>
      <c r="E435" s="181" t="s">
        <v>28</v>
      </c>
      <c r="F435" s="189"/>
      <c r="G435" s="189"/>
      <c r="H435" s="191">
        <v>541.21</v>
      </c>
      <c r="I435" s="179"/>
    </row>
    <row r="436" spans="2:9" x14ac:dyDescent="0.25">
      <c r="B436" s="184"/>
      <c r="C436" s="185"/>
      <c r="D436" s="186"/>
      <c r="E436" s="184"/>
      <c r="F436" s="190"/>
      <c r="G436" s="190"/>
      <c r="H436" s="192"/>
      <c r="I436" s="180"/>
    </row>
    <row r="437" spans="2:9" x14ac:dyDescent="0.25">
      <c r="B437" s="181">
        <v>3213</v>
      </c>
      <c r="C437" s="182"/>
      <c r="D437" s="183"/>
      <c r="E437" s="181" t="s">
        <v>120</v>
      </c>
      <c r="F437" s="189"/>
      <c r="G437" s="189"/>
      <c r="H437" s="191">
        <v>0</v>
      </c>
      <c r="I437" s="179"/>
    </row>
    <row r="438" spans="2:9" x14ac:dyDescent="0.25">
      <c r="B438" s="184"/>
      <c r="C438" s="185"/>
      <c r="D438" s="186"/>
      <c r="E438" s="184"/>
      <c r="F438" s="190"/>
      <c r="G438" s="190"/>
      <c r="H438" s="192"/>
      <c r="I438" s="180"/>
    </row>
    <row r="439" spans="2:9" x14ac:dyDescent="0.25">
      <c r="B439" s="196">
        <v>322</v>
      </c>
      <c r="C439" s="197"/>
      <c r="D439" s="198"/>
      <c r="E439" s="187" t="s">
        <v>209</v>
      </c>
      <c r="F439" s="193"/>
      <c r="G439" s="193"/>
      <c r="H439" s="193">
        <f>SUM(H441:H446)</f>
        <v>5427.31</v>
      </c>
      <c r="I439" s="179"/>
    </row>
    <row r="440" spans="2:9" x14ac:dyDescent="0.25">
      <c r="B440" s="199"/>
      <c r="C440" s="200"/>
      <c r="D440" s="201"/>
      <c r="E440" s="188"/>
      <c r="F440" s="194"/>
      <c r="G440" s="194"/>
      <c r="H440" s="194"/>
      <c r="I440" s="180"/>
    </row>
    <row r="441" spans="2:9" x14ac:dyDescent="0.25">
      <c r="B441" s="181">
        <v>3221</v>
      </c>
      <c r="C441" s="182"/>
      <c r="D441" s="183"/>
      <c r="E441" s="187" t="s">
        <v>216</v>
      </c>
      <c r="F441" s="189"/>
      <c r="G441" s="189"/>
      <c r="H441" s="191">
        <v>4541.34</v>
      </c>
      <c r="I441" s="179"/>
    </row>
    <row r="442" spans="2:9" x14ac:dyDescent="0.25">
      <c r="B442" s="184"/>
      <c r="C442" s="185"/>
      <c r="D442" s="186"/>
      <c r="E442" s="188"/>
      <c r="F442" s="190"/>
      <c r="G442" s="190"/>
      <c r="H442" s="192"/>
      <c r="I442" s="180"/>
    </row>
    <row r="443" spans="2:9" x14ac:dyDescent="0.25">
      <c r="B443" s="181">
        <v>3224</v>
      </c>
      <c r="C443" s="182"/>
      <c r="D443" s="183"/>
      <c r="E443" s="187" t="s">
        <v>222</v>
      </c>
      <c r="F443" s="189"/>
      <c r="G443" s="189"/>
      <c r="H443" s="191">
        <v>824.46</v>
      </c>
      <c r="I443" s="179"/>
    </row>
    <row r="444" spans="2:9" x14ac:dyDescent="0.25">
      <c r="B444" s="184"/>
      <c r="C444" s="185"/>
      <c r="D444" s="186"/>
      <c r="E444" s="188"/>
      <c r="F444" s="190"/>
      <c r="G444" s="190"/>
      <c r="H444" s="192"/>
      <c r="I444" s="180"/>
    </row>
    <row r="445" spans="2:9" x14ac:dyDescent="0.25">
      <c r="B445" s="181">
        <v>3225</v>
      </c>
      <c r="C445" s="182"/>
      <c r="D445" s="183"/>
      <c r="E445" s="187" t="s">
        <v>96</v>
      </c>
      <c r="F445" s="189"/>
      <c r="G445" s="189"/>
      <c r="H445" s="191">
        <v>61.51</v>
      </c>
      <c r="I445" s="179"/>
    </row>
    <row r="446" spans="2:9" x14ac:dyDescent="0.25">
      <c r="B446" s="184"/>
      <c r="C446" s="185"/>
      <c r="D446" s="186"/>
      <c r="E446" s="188"/>
      <c r="F446" s="190"/>
      <c r="G446" s="190"/>
      <c r="H446" s="192"/>
      <c r="I446" s="180"/>
    </row>
    <row r="447" spans="2:9" x14ac:dyDescent="0.25">
      <c r="B447" s="196">
        <v>323</v>
      </c>
      <c r="C447" s="197"/>
      <c r="D447" s="198"/>
      <c r="E447" s="187" t="s">
        <v>220</v>
      </c>
      <c r="F447" s="193"/>
      <c r="G447" s="193"/>
      <c r="H447" s="193">
        <f>SUM(H449:H458)</f>
        <v>2656.7</v>
      </c>
      <c r="I447" s="179"/>
    </row>
    <row r="448" spans="2:9" x14ac:dyDescent="0.25">
      <c r="B448" s="199"/>
      <c r="C448" s="200"/>
      <c r="D448" s="201"/>
      <c r="E448" s="188"/>
      <c r="F448" s="194"/>
      <c r="G448" s="194"/>
      <c r="H448" s="194"/>
      <c r="I448" s="180"/>
    </row>
    <row r="449" spans="2:9" x14ac:dyDescent="0.25">
      <c r="B449" s="181">
        <v>3231</v>
      </c>
      <c r="C449" s="182"/>
      <c r="D449" s="183"/>
      <c r="E449" s="187" t="s">
        <v>99</v>
      </c>
      <c r="F449" s="189"/>
      <c r="G449" s="189"/>
      <c r="H449" s="191">
        <v>627.20000000000005</v>
      </c>
      <c r="I449" s="179"/>
    </row>
    <row r="450" spans="2:9" x14ac:dyDescent="0.25">
      <c r="B450" s="184"/>
      <c r="C450" s="185"/>
      <c r="D450" s="186"/>
      <c r="E450" s="188"/>
      <c r="F450" s="190"/>
      <c r="G450" s="190"/>
      <c r="H450" s="192"/>
      <c r="I450" s="180"/>
    </row>
    <row r="451" spans="2:9" x14ac:dyDescent="0.25">
      <c r="B451" s="181">
        <v>3232</v>
      </c>
      <c r="C451" s="182"/>
      <c r="D451" s="183"/>
      <c r="E451" s="187" t="s">
        <v>100</v>
      </c>
      <c r="F451" s="189"/>
      <c r="G451" s="189"/>
      <c r="H451" s="191">
        <v>90</v>
      </c>
      <c r="I451" s="179"/>
    </row>
    <row r="452" spans="2:9" x14ac:dyDescent="0.25">
      <c r="B452" s="184"/>
      <c r="C452" s="185"/>
      <c r="D452" s="186"/>
      <c r="E452" s="188"/>
      <c r="F452" s="190"/>
      <c r="G452" s="190"/>
      <c r="H452" s="192"/>
      <c r="I452" s="180"/>
    </row>
    <row r="453" spans="2:9" s="146" customFormat="1" x14ac:dyDescent="0.25">
      <c r="B453" s="181">
        <v>3235</v>
      </c>
      <c r="C453" s="182"/>
      <c r="D453" s="183"/>
      <c r="E453" s="187" t="s">
        <v>223</v>
      </c>
      <c r="F453" s="189"/>
      <c r="G453" s="189"/>
      <c r="H453" s="191">
        <v>324</v>
      </c>
      <c r="I453" s="179"/>
    </row>
    <row r="454" spans="2:9" s="146" customFormat="1" x14ac:dyDescent="0.25">
      <c r="B454" s="184"/>
      <c r="C454" s="185"/>
      <c r="D454" s="186"/>
      <c r="E454" s="188"/>
      <c r="F454" s="190"/>
      <c r="G454" s="190"/>
      <c r="H454" s="192"/>
      <c r="I454" s="180"/>
    </row>
    <row r="455" spans="2:9" x14ac:dyDescent="0.25">
      <c r="B455" s="181">
        <v>3237</v>
      </c>
      <c r="C455" s="182"/>
      <c r="D455" s="183"/>
      <c r="E455" s="187" t="s">
        <v>105</v>
      </c>
      <c r="F455" s="189"/>
      <c r="G455" s="189"/>
      <c r="H455" s="191">
        <v>265.5</v>
      </c>
      <c r="I455" s="179"/>
    </row>
    <row r="456" spans="2:9" x14ac:dyDescent="0.25">
      <c r="B456" s="184"/>
      <c r="C456" s="185"/>
      <c r="D456" s="186"/>
      <c r="E456" s="188"/>
      <c r="F456" s="190"/>
      <c r="G456" s="190"/>
      <c r="H456" s="192"/>
      <c r="I456" s="180"/>
    </row>
    <row r="457" spans="2:9" x14ac:dyDescent="0.25">
      <c r="B457" s="181">
        <v>3239</v>
      </c>
      <c r="C457" s="182"/>
      <c r="D457" s="183"/>
      <c r="E457" s="187" t="s">
        <v>107</v>
      </c>
      <c r="F457" s="189"/>
      <c r="G457" s="189"/>
      <c r="H457" s="191">
        <v>1350</v>
      </c>
      <c r="I457" s="179"/>
    </row>
    <row r="458" spans="2:9" x14ac:dyDescent="0.25">
      <c r="B458" s="184"/>
      <c r="C458" s="185"/>
      <c r="D458" s="186"/>
      <c r="E458" s="188"/>
      <c r="F458" s="190"/>
      <c r="G458" s="190"/>
      <c r="H458" s="192"/>
      <c r="I458" s="180"/>
    </row>
    <row r="459" spans="2:9" x14ac:dyDescent="0.25">
      <c r="B459" s="181">
        <v>329</v>
      </c>
      <c r="C459" s="182"/>
      <c r="D459" s="183"/>
      <c r="E459" s="181" t="s">
        <v>208</v>
      </c>
      <c r="F459" s="193"/>
      <c r="G459" s="193"/>
      <c r="H459" s="193">
        <f>SUM(H461:H464)</f>
        <v>1650</v>
      </c>
      <c r="I459" s="179"/>
    </row>
    <row r="460" spans="2:9" x14ac:dyDescent="0.25">
      <c r="B460" s="184"/>
      <c r="C460" s="185"/>
      <c r="D460" s="186"/>
      <c r="E460" s="184"/>
      <c r="F460" s="194"/>
      <c r="G460" s="194"/>
      <c r="H460" s="194"/>
      <c r="I460" s="180"/>
    </row>
    <row r="461" spans="2:9" x14ac:dyDescent="0.25">
      <c r="B461" s="181">
        <v>3295</v>
      </c>
      <c r="C461" s="182"/>
      <c r="D461" s="183"/>
      <c r="E461" s="187" t="s">
        <v>112</v>
      </c>
      <c r="F461" s="189"/>
      <c r="G461" s="189"/>
      <c r="H461" s="191">
        <v>3.98</v>
      </c>
      <c r="I461" s="179"/>
    </row>
    <row r="462" spans="2:9" x14ac:dyDescent="0.25">
      <c r="B462" s="184"/>
      <c r="C462" s="185"/>
      <c r="D462" s="186"/>
      <c r="E462" s="188"/>
      <c r="F462" s="190"/>
      <c r="G462" s="190"/>
      <c r="H462" s="192"/>
      <c r="I462" s="180"/>
    </row>
    <row r="463" spans="2:9" x14ac:dyDescent="0.25">
      <c r="B463" s="181">
        <v>3299</v>
      </c>
      <c r="C463" s="182"/>
      <c r="D463" s="183"/>
      <c r="E463" s="187" t="s">
        <v>208</v>
      </c>
      <c r="F463" s="189"/>
      <c r="G463" s="189"/>
      <c r="H463" s="191">
        <v>1646.02</v>
      </c>
      <c r="I463" s="179"/>
    </row>
    <row r="464" spans="2:9" x14ac:dyDescent="0.25">
      <c r="B464" s="184"/>
      <c r="C464" s="185"/>
      <c r="D464" s="186"/>
      <c r="E464" s="188"/>
      <c r="F464" s="190"/>
      <c r="G464" s="190"/>
      <c r="H464" s="192"/>
      <c r="I464" s="180"/>
    </row>
    <row r="465" spans="2:9" x14ac:dyDescent="0.25">
      <c r="B465" s="181">
        <v>34</v>
      </c>
      <c r="C465" s="182"/>
      <c r="D465" s="183"/>
      <c r="E465" s="181" t="s">
        <v>122</v>
      </c>
      <c r="F465" s="193">
        <v>200</v>
      </c>
      <c r="G465" s="193">
        <v>0</v>
      </c>
      <c r="H465" s="191">
        <f>SUM(H467)</f>
        <v>8.3000000000000007</v>
      </c>
      <c r="I465" s="179">
        <f t="shared" ref="I465:I466" si="52">SUM(H465/F465*100)</f>
        <v>4.1500000000000004</v>
      </c>
    </row>
    <row r="466" spans="2:9" x14ac:dyDescent="0.25">
      <c r="B466" s="184"/>
      <c r="C466" s="185"/>
      <c r="D466" s="186"/>
      <c r="E466" s="184"/>
      <c r="F466" s="194"/>
      <c r="G466" s="194"/>
      <c r="H466" s="192"/>
      <c r="I466" s="180" t="e">
        <f t="shared" si="52"/>
        <v>#DIV/0!</v>
      </c>
    </row>
    <row r="467" spans="2:9" x14ac:dyDescent="0.25">
      <c r="B467" s="181">
        <v>343</v>
      </c>
      <c r="C467" s="182"/>
      <c r="D467" s="183"/>
      <c r="E467" s="181" t="s">
        <v>224</v>
      </c>
      <c r="F467" s="189"/>
      <c r="G467" s="189"/>
      <c r="H467" s="191">
        <f>SUM(H469)</f>
        <v>8.3000000000000007</v>
      </c>
      <c r="I467" s="179"/>
    </row>
    <row r="468" spans="2:9" x14ac:dyDescent="0.25">
      <c r="B468" s="184"/>
      <c r="C468" s="185"/>
      <c r="D468" s="186"/>
      <c r="E468" s="184"/>
      <c r="F468" s="190"/>
      <c r="G468" s="190"/>
      <c r="H468" s="192"/>
      <c r="I468" s="180"/>
    </row>
    <row r="469" spans="2:9" x14ac:dyDescent="0.25">
      <c r="B469" s="181">
        <v>3431</v>
      </c>
      <c r="C469" s="182"/>
      <c r="D469" s="183"/>
      <c r="E469" s="181" t="s">
        <v>123</v>
      </c>
      <c r="F469" s="189"/>
      <c r="G469" s="189"/>
      <c r="H469" s="191">
        <v>8.3000000000000007</v>
      </c>
      <c r="I469" s="179"/>
    </row>
    <row r="470" spans="2:9" x14ac:dyDescent="0.25">
      <c r="B470" s="184"/>
      <c r="C470" s="185"/>
      <c r="D470" s="186"/>
      <c r="E470" s="184"/>
      <c r="F470" s="190"/>
      <c r="G470" s="190"/>
      <c r="H470" s="192"/>
      <c r="I470" s="180"/>
    </row>
    <row r="471" spans="2:9" x14ac:dyDescent="0.25">
      <c r="B471" s="246" t="s">
        <v>182</v>
      </c>
      <c r="C471" s="247"/>
      <c r="D471" s="248"/>
      <c r="E471" s="252" t="s">
        <v>183</v>
      </c>
      <c r="F471" s="217">
        <f>SUM(F473+F511+F555)</f>
        <v>23000</v>
      </c>
      <c r="G471" s="217">
        <f>SUM(G473+G511+G555)</f>
        <v>0</v>
      </c>
      <c r="H471" s="219">
        <f>SUM(H473+H511+H555)</f>
        <v>11009.189999999999</v>
      </c>
      <c r="I471" s="213">
        <f t="shared" ref="I471:I516" si="53">SUM(H471/F471*100)</f>
        <v>47.866043478260863</v>
      </c>
    </row>
    <row r="472" spans="2:9" x14ac:dyDescent="0.25">
      <c r="B472" s="249"/>
      <c r="C472" s="250"/>
      <c r="D472" s="251"/>
      <c r="E472" s="253"/>
      <c r="F472" s="218"/>
      <c r="G472" s="218"/>
      <c r="H472" s="220"/>
      <c r="I472" s="214" t="e">
        <f t="shared" si="53"/>
        <v>#DIV/0!</v>
      </c>
    </row>
    <row r="473" spans="2:9" hidden="1" x14ac:dyDescent="0.25">
      <c r="B473" s="196" t="s">
        <v>176</v>
      </c>
      <c r="C473" s="197"/>
      <c r="D473" s="198"/>
      <c r="E473" s="196" t="s">
        <v>177</v>
      </c>
      <c r="F473" s="193">
        <f>SUM(F475)</f>
        <v>0</v>
      </c>
      <c r="G473" s="193">
        <f>SUM(G475)</f>
        <v>0</v>
      </c>
      <c r="H473" s="191">
        <f>SUM(H475)</f>
        <v>0</v>
      </c>
      <c r="I473" s="179">
        <v>0</v>
      </c>
    </row>
    <row r="474" spans="2:9" hidden="1" x14ac:dyDescent="0.25">
      <c r="B474" s="199"/>
      <c r="C474" s="200"/>
      <c r="D474" s="201"/>
      <c r="E474" s="199"/>
      <c r="F474" s="194"/>
      <c r="G474" s="194"/>
      <c r="H474" s="192"/>
      <c r="I474" s="180"/>
    </row>
    <row r="475" spans="2:9" hidden="1" x14ac:dyDescent="0.25">
      <c r="B475" s="181">
        <v>3</v>
      </c>
      <c r="C475" s="182"/>
      <c r="D475" s="183"/>
      <c r="E475" s="181" t="s">
        <v>3</v>
      </c>
      <c r="F475" s="193">
        <f>SUM(F477)</f>
        <v>0</v>
      </c>
      <c r="G475" s="193">
        <f>SUM(G477)</f>
        <v>0</v>
      </c>
      <c r="H475" s="191">
        <f>SUM(H477)</f>
        <v>0</v>
      </c>
      <c r="I475" s="179">
        <v>0</v>
      </c>
    </row>
    <row r="476" spans="2:9" hidden="1" x14ac:dyDescent="0.25">
      <c r="B476" s="184"/>
      <c r="C476" s="185"/>
      <c r="D476" s="186"/>
      <c r="E476" s="184"/>
      <c r="F476" s="194"/>
      <c r="G476" s="194"/>
      <c r="H476" s="192"/>
      <c r="I476" s="180"/>
    </row>
    <row r="477" spans="2:9" hidden="1" x14ac:dyDescent="0.25">
      <c r="B477" s="181">
        <v>32</v>
      </c>
      <c r="C477" s="182"/>
      <c r="D477" s="183"/>
      <c r="E477" s="181" t="s">
        <v>12</v>
      </c>
      <c r="F477" s="193">
        <v>0</v>
      </c>
      <c r="G477" s="193">
        <v>0</v>
      </c>
      <c r="H477" s="193">
        <f>SUM(H479+H485+H493+H505)</f>
        <v>0</v>
      </c>
      <c r="I477" s="179">
        <v>0</v>
      </c>
    </row>
    <row r="478" spans="2:9" hidden="1" x14ac:dyDescent="0.25">
      <c r="B478" s="184"/>
      <c r="C478" s="185"/>
      <c r="D478" s="186"/>
      <c r="E478" s="184"/>
      <c r="F478" s="194"/>
      <c r="G478" s="194"/>
      <c r="H478" s="194"/>
      <c r="I478" s="180"/>
    </row>
    <row r="479" spans="2:9" ht="15" hidden="1" customHeight="1" x14ac:dyDescent="0.25">
      <c r="B479" s="181">
        <v>321</v>
      </c>
      <c r="C479" s="182"/>
      <c r="D479" s="183"/>
      <c r="E479" s="209" t="s">
        <v>27</v>
      </c>
      <c r="F479" s="193"/>
      <c r="G479" s="193"/>
      <c r="H479" s="193"/>
      <c r="I479" s="179" t="e">
        <f t="shared" si="53"/>
        <v>#DIV/0!</v>
      </c>
    </row>
    <row r="480" spans="2:9" ht="15" hidden="1" customHeight="1" x14ac:dyDescent="0.25">
      <c r="B480" s="184"/>
      <c r="C480" s="185"/>
      <c r="D480" s="186"/>
      <c r="E480" s="210"/>
      <c r="F480" s="194"/>
      <c r="G480" s="194"/>
      <c r="H480" s="194"/>
      <c r="I480" s="180" t="e">
        <f t="shared" si="53"/>
        <v>#DIV/0!</v>
      </c>
    </row>
    <row r="481" spans="2:9" ht="15" hidden="1" customHeight="1" x14ac:dyDescent="0.25">
      <c r="B481" s="181">
        <v>3211</v>
      </c>
      <c r="C481" s="182"/>
      <c r="D481" s="183"/>
      <c r="E481" s="181" t="s">
        <v>28</v>
      </c>
      <c r="F481" s="189"/>
      <c r="G481" s="189"/>
      <c r="H481" s="191"/>
      <c r="I481" s="179" t="e">
        <f t="shared" si="53"/>
        <v>#DIV/0!</v>
      </c>
    </row>
    <row r="482" spans="2:9" ht="15" hidden="1" customHeight="1" x14ac:dyDescent="0.25">
      <c r="B482" s="184"/>
      <c r="C482" s="185"/>
      <c r="D482" s="186"/>
      <c r="E482" s="184"/>
      <c r="F482" s="190"/>
      <c r="G482" s="190"/>
      <c r="H482" s="192"/>
      <c r="I482" s="180" t="e">
        <f t="shared" si="53"/>
        <v>#DIV/0!</v>
      </c>
    </row>
    <row r="483" spans="2:9" ht="15" hidden="1" customHeight="1" x14ac:dyDescent="0.25">
      <c r="B483" s="181">
        <v>3213</v>
      </c>
      <c r="C483" s="182"/>
      <c r="D483" s="183"/>
      <c r="E483" s="181" t="s">
        <v>120</v>
      </c>
      <c r="F483" s="189"/>
      <c r="G483" s="189"/>
      <c r="H483" s="191"/>
      <c r="I483" s="179" t="e">
        <f t="shared" si="53"/>
        <v>#DIV/0!</v>
      </c>
    </row>
    <row r="484" spans="2:9" ht="15" hidden="1" customHeight="1" x14ac:dyDescent="0.25">
      <c r="B484" s="184"/>
      <c r="C484" s="185"/>
      <c r="D484" s="186"/>
      <c r="E484" s="184"/>
      <c r="F484" s="190"/>
      <c r="G484" s="190"/>
      <c r="H484" s="192"/>
      <c r="I484" s="180" t="e">
        <f t="shared" si="53"/>
        <v>#DIV/0!</v>
      </c>
    </row>
    <row r="485" spans="2:9" ht="15" hidden="1" customHeight="1" x14ac:dyDescent="0.25">
      <c r="B485" s="196">
        <v>322</v>
      </c>
      <c r="C485" s="197"/>
      <c r="D485" s="198"/>
      <c r="E485" s="187" t="s">
        <v>209</v>
      </c>
      <c r="F485" s="193"/>
      <c r="G485" s="193"/>
      <c r="H485" s="193"/>
      <c r="I485" s="179" t="e">
        <f t="shared" si="53"/>
        <v>#DIV/0!</v>
      </c>
    </row>
    <row r="486" spans="2:9" ht="15" hidden="1" customHeight="1" x14ac:dyDescent="0.25">
      <c r="B486" s="199"/>
      <c r="C486" s="200"/>
      <c r="D486" s="201"/>
      <c r="E486" s="188"/>
      <c r="F486" s="194"/>
      <c r="G486" s="194"/>
      <c r="H486" s="194"/>
      <c r="I486" s="180" t="e">
        <f t="shared" si="53"/>
        <v>#DIV/0!</v>
      </c>
    </row>
    <row r="487" spans="2:9" ht="15" hidden="1" customHeight="1" x14ac:dyDescent="0.25">
      <c r="B487" s="181">
        <v>3221</v>
      </c>
      <c r="C487" s="182"/>
      <c r="D487" s="183"/>
      <c r="E487" s="187" t="s">
        <v>216</v>
      </c>
      <c r="F487" s="189"/>
      <c r="G487" s="189"/>
      <c r="H487" s="191"/>
      <c r="I487" s="179" t="e">
        <f t="shared" si="53"/>
        <v>#DIV/0!</v>
      </c>
    </row>
    <row r="488" spans="2:9" ht="15" hidden="1" customHeight="1" x14ac:dyDescent="0.25">
      <c r="B488" s="184"/>
      <c r="C488" s="185"/>
      <c r="D488" s="186"/>
      <c r="E488" s="188"/>
      <c r="F488" s="190"/>
      <c r="G488" s="190"/>
      <c r="H488" s="192"/>
      <c r="I488" s="180" t="e">
        <f t="shared" si="53"/>
        <v>#DIV/0!</v>
      </c>
    </row>
    <row r="489" spans="2:9" ht="15" hidden="1" customHeight="1" x14ac:dyDescent="0.25">
      <c r="B489" s="181">
        <v>3224</v>
      </c>
      <c r="C489" s="182"/>
      <c r="D489" s="183"/>
      <c r="E489" s="187" t="s">
        <v>219</v>
      </c>
      <c r="F489" s="189"/>
      <c r="G489" s="189"/>
      <c r="H489" s="191"/>
      <c r="I489" s="179" t="e">
        <f t="shared" si="53"/>
        <v>#DIV/0!</v>
      </c>
    </row>
    <row r="490" spans="2:9" ht="15" hidden="1" customHeight="1" x14ac:dyDescent="0.25">
      <c r="B490" s="184"/>
      <c r="C490" s="185"/>
      <c r="D490" s="186"/>
      <c r="E490" s="188"/>
      <c r="F490" s="190"/>
      <c r="G490" s="190"/>
      <c r="H490" s="192"/>
      <c r="I490" s="180" t="e">
        <f t="shared" si="53"/>
        <v>#DIV/0!</v>
      </c>
    </row>
    <row r="491" spans="2:9" ht="15" hidden="1" customHeight="1" x14ac:dyDescent="0.25">
      <c r="B491" s="181">
        <v>3225</v>
      </c>
      <c r="C491" s="182"/>
      <c r="D491" s="183"/>
      <c r="E491" s="187" t="s">
        <v>96</v>
      </c>
      <c r="F491" s="189"/>
      <c r="G491" s="189"/>
      <c r="H491" s="191"/>
      <c r="I491" s="179" t="e">
        <f t="shared" si="53"/>
        <v>#DIV/0!</v>
      </c>
    </row>
    <row r="492" spans="2:9" ht="15" hidden="1" customHeight="1" x14ac:dyDescent="0.25">
      <c r="B492" s="184"/>
      <c r="C492" s="185"/>
      <c r="D492" s="186"/>
      <c r="E492" s="188"/>
      <c r="F492" s="190"/>
      <c r="G492" s="190"/>
      <c r="H492" s="192"/>
      <c r="I492" s="180" t="e">
        <f t="shared" si="53"/>
        <v>#DIV/0!</v>
      </c>
    </row>
    <row r="493" spans="2:9" ht="15" hidden="1" customHeight="1" x14ac:dyDescent="0.25">
      <c r="B493" s="196">
        <v>323</v>
      </c>
      <c r="C493" s="197"/>
      <c r="D493" s="198"/>
      <c r="E493" s="187" t="s">
        <v>220</v>
      </c>
      <c r="F493" s="193"/>
      <c r="G493" s="193"/>
      <c r="H493" s="193"/>
      <c r="I493" s="179" t="e">
        <f t="shared" si="53"/>
        <v>#DIV/0!</v>
      </c>
    </row>
    <row r="494" spans="2:9" ht="15" hidden="1" customHeight="1" x14ac:dyDescent="0.25">
      <c r="B494" s="199"/>
      <c r="C494" s="200"/>
      <c r="D494" s="201"/>
      <c r="E494" s="188"/>
      <c r="F494" s="194"/>
      <c r="G494" s="194"/>
      <c r="H494" s="194"/>
      <c r="I494" s="180" t="e">
        <f t="shared" si="53"/>
        <v>#DIV/0!</v>
      </c>
    </row>
    <row r="495" spans="2:9" ht="15" hidden="1" customHeight="1" x14ac:dyDescent="0.25">
      <c r="B495" s="181">
        <v>3231</v>
      </c>
      <c r="C495" s="182"/>
      <c r="D495" s="183"/>
      <c r="E495" s="187" t="s">
        <v>99</v>
      </c>
      <c r="F495" s="189"/>
      <c r="G495" s="189"/>
      <c r="H495" s="191"/>
      <c r="I495" s="179" t="e">
        <f t="shared" si="53"/>
        <v>#DIV/0!</v>
      </c>
    </row>
    <row r="496" spans="2:9" ht="15" hidden="1" customHeight="1" x14ac:dyDescent="0.25">
      <c r="B496" s="184"/>
      <c r="C496" s="185"/>
      <c r="D496" s="186"/>
      <c r="E496" s="188"/>
      <c r="F496" s="190"/>
      <c r="G496" s="190"/>
      <c r="H496" s="192"/>
      <c r="I496" s="180" t="e">
        <f t="shared" si="53"/>
        <v>#DIV/0!</v>
      </c>
    </row>
    <row r="497" spans="2:9" ht="15" hidden="1" customHeight="1" x14ac:dyDescent="0.25">
      <c r="B497" s="181">
        <v>3232</v>
      </c>
      <c r="C497" s="182"/>
      <c r="D497" s="183"/>
      <c r="E497" s="187" t="s">
        <v>100</v>
      </c>
      <c r="F497" s="189"/>
      <c r="G497" s="189"/>
      <c r="H497" s="191"/>
      <c r="I497" s="179" t="e">
        <f t="shared" si="53"/>
        <v>#DIV/0!</v>
      </c>
    </row>
    <row r="498" spans="2:9" ht="15" hidden="1" customHeight="1" x14ac:dyDescent="0.25">
      <c r="B498" s="184"/>
      <c r="C498" s="185"/>
      <c r="D498" s="186"/>
      <c r="E498" s="188"/>
      <c r="F498" s="190"/>
      <c r="G498" s="190"/>
      <c r="H498" s="192"/>
      <c r="I498" s="180" t="e">
        <f t="shared" si="53"/>
        <v>#DIV/0!</v>
      </c>
    </row>
    <row r="499" spans="2:9" ht="15" hidden="1" customHeight="1" x14ac:dyDescent="0.25">
      <c r="B499" s="181">
        <v>3233</v>
      </c>
      <c r="C499" s="182"/>
      <c r="D499" s="183"/>
      <c r="E499" s="187" t="s">
        <v>101</v>
      </c>
      <c r="F499" s="189"/>
      <c r="G499" s="189"/>
      <c r="H499" s="191"/>
      <c r="I499" s="179" t="e">
        <f t="shared" si="53"/>
        <v>#DIV/0!</v>
      </c>
    </row>
    <row r="500" spans="2:9" ht="15" hidden="1" customHeight="1" x14ac:dyDescent="0.25">
      <c r="B500" s="184"/>
      <c r="C500" s="185"/>
      <c r="D500" s="186"/>
      <c r="E500" s="188"/>
      <c r="F500" s="190"/>
      <c r="G500" s="190"/>
      <c r="H500" s="192"/>
      <c r="I500" s="180" t="e">
        <f t="shared" si="53"/>
        <v>#DIV/0!</v>
      </c>
    </row>
    <row r="501" spans="2:9" ht="15" hidden="1" customHeight="1" x14ac:dyDescent="0.25">
      <c r="B501" s="181">
        <v>3237</v>
      </c>
      <c r="C501" s="182"/>
      <c r="D501" s="183"/>
      <c r="E501" s="187" t="s">
        <v>105</v>
      </c>
      <c r="F501" s="189"/>
      <c r="G501" s="189"/>
      <c r="H501" s="191"/>
      <c r="I501" s="179" t="e">
        <f t="shared" si="53"/>
        <v>#DIV/0!</v>
      </c>
    </row>
    <row r="502" spans="2:9" ht="15" hidden="1" customHeight="1" x14ac:dyDescent="0.25">
      <c r="B502" s="184"/>
      <c r="C502" s="185"/>
      <c r="D502" s="186"/>
      <c r="E502" s="188"/>
      <c r="F502" s="190"/>
      <c r="G502" s="190"/>
      <c r="H502" s="192"/>
      <c r="I502" s="180" t="e">
        <f t="shared" si="53"/>
        <v>#DIV/0!</v>
      </c>
    </row>
    <row r="503" spans="2:9" ht="15" hidden="1" customHeight="1" x14ac:dyDescent="0.25">
      <c r="B503" s="181">
        <v>3239</v>
      </c>
      <c r="C503" s="182"/>
      <c r="D503" s="183"/>
      <c r="E503" s="187" t="s">
        <v>107</v>
      </c>
      <c r="F503" s="189"/>
      <c r="G503" s="189"/>
      <c r="H503" s="191"/>
      <c r="I503" s="179" t="e">
        <f t="shared" si="53"/>
        <v>#DIV/0!</v>
      </c>
    </row>
    <row r="504" spans="2:9" ht="15" hidden="1" customHeight="1" x14ac:dyDescent="0.25">
      <c r="B504" s="184"/>
      <c r="C504" s="185"/>
      <c r="D504" s="186"/>
      <c r="E504" s="188"/>
      <c r="F504" s="190"/>
      <c r="G504" s="190"/>
      <c r="H504" s="192"/>
      <c r="I504" s="180" t="e">
        <f t="shared" si="53"/>
        <v>#DIV/0!</v>
      </c>
    </row>
    <row r="505" spans="2:9" ht="15" hidden="1" customHeight="1" x14ac:dyDescent="0.25">
      <c r="B505" s="196">
        <v>329</v>
      </c>
      <c r="C505" s="197"/>
      <c r="D505" s="198"/>
      <c r="E505" s="187" t="s">
        <v>208</v>
      </c>
      <c r="F505" s="193"/>
      <c r="G505" s="193"/>
      <c r="H505" s="193"/>
      <c r="I505" s="179" t="e">
        <f t="shared" si="53"/>
        <v>#DIV/0!</v>
      </c>
    </row>
    <row r="506" spans="2:9" ht="15" hidden="1" customHeight="1" x14ac:dyDescent="0.25">
      <c r="B506" s="199"/>
      <c r="C506" s="200"/>
      <c r="D506" s="201"/>
      <c r="E506" s="188"/>
      <c r="F506" s="194"/>
      <c r="G506" s="194"/>
      <c r="H506" s="194"/>
      <c r="I506" s="180" t="e">
        <f t="shared" si="53"/>
        <v>#DIV/0!</v>
      </c>
    </row>
    <row r="507" spans="2:9" ht="15" hidden="1" customHeight="1" x14ac:dyDescent="0.25">
      <c r="B507" s="181">
        <v>3294</v>
      </c>
      <c r="C507" s="182"/>
      <c r="D507" s="183"/>
      <c r="E507" s="187" t="s">
        <v>111</v>
      </c>
      <c r="F507" s="189"/>
      <c r="G507" s="189"/>
      <c r="H507" s="191"/>
      <c r="I507" s="179" t="e">
        <f t="shared" si="53"/>
        <v>#DIV/0!</v>
      </c>
    </row>
    <row r="508" spans="2:9" ht="15" hidden="1" customHeight="1" x14ac:dyDescent="0.25">
      <c r="B508" s="184"/>
      <c r="C508" s="185"/>
      <c r="D508" s="186"/>
      <c r="E508" s="188"/>
      <c r="F508" s="190"/>
      <c r="G508" s="190"/>
      <c r="H508" s="192"/>
      <c r="I508" s="180" t="e">
        <f t="shared" si="53"/>
        <v>#DIV/0!</v>
      </c>
    </row>
    <row r="509" spans="2:9" ht="15" hidden="1" customHeight="1" x14ac:dyDescent="0.25">
      <c r="B509" s="181">
        <v>3299</v>
      </c>
      <c r="C509" s="182"/>
      <c r="D509" s="183"/>
      <c r="E509" s="187" t="s">
        <v>208</v>
      </c>
      <c r="F509" s="189"/>
      <c r="G509" s="189"/>
      <c r="H509" s="191"/>
      <c r="I509" s="179" t="e">
        <f t="shared" si="53"/>
        <v>#DIV/0!</v>
      </c>
    </row>
    <row r="510" spans="2:9" ht="15" hidden="1" customHeight="1" x14ac:dyDescent="0.25">
      <c r="B510" s="184"/>
      <c r="C510" s="185"/>
      <c r="D510" s="186"/>
      <c r="E510" s="188"/>
      <c r="F510" s="190"/>
      <c r="G510" s="190"/>
      <c r="H510" s="192"/>
      <c r="I510" s="180" t="e">
        <f t="shared" si="53"/>
        <v>#DIV/0!</v>
      </c>
    </row>
    <row r="511" spans="2:9" x14ac:dyDescent="0.25">
      <c r="B511" s="196" t="s">
        <v>248</v>
      </c>
      <c r="C511" s="197"/>
      <c r="D511" s="198"/>
      <c r="E511" s="196" t="s">
        <v>249</v>
      </c>
      <c r="F511" s="193">
        <f>SUM(F513)</f>
        <v>15000</v>
      </c>
      <c r="G511" s="193">
        <f>SUM(G513)</f>
        <v>0</v>
      </c>
      <c r="H511" s="191">
        <f>SUM(H513)</f>
        <v>5169.9699999999993</v>
      </c>
      <c r="I511" s="179">
        <f t="shared" si="53"/>
        <v>34.466466666666662</v>
      </c>
    </row>
    <row r="512" spans="2:9" x14ac:dyDescent="0.25">
      <c r="B512" s="199"/>
      <c r="C512" s="200"/>
      <c r="D512" s="201"/>
      <c r="E512" s="199"/>
      <c r="F512" s="194"/>
      <c r="G512" s="194"/>
      <c r="H512" s="192"/>
      <c r="I512" s="180" t="e">
        <f t="shared" si="53"/>
        <v>#DIV/0!</v>
      </c>
    </row>
    <row r="513" spans="2:9" x14ac:dyDescent="0.25">
      <c r="B513" s="181">
        <v>3</v>
      </c>
      <c r="C513" s="182"/>
      <c r="D513" s="183"/>
      <c r="E513" s="181" t="s">
        <v>3</v>
      </c>
      <c r="F513" s="193">
        <f>SUM(F515+F549)</f>
        <v>15000</v>
      </c>
      <c r="G513" s="193">
        <f>SUM(G515+G549)</f>
        <v>0</v>
      </c>
      <c r="H513" s="191">
        <f>SUM(H515+H549)</f>
        <v>5169.9699999999993</v>
      </c>
      <c r="I513" s="179">
        <f t="shared" si="53"/>
        <v>34.466466666666662</v>
      </c>
    </row>
    <row r="514" spans="2:9" x14ac:dyDescent="0.25">
      <c r="B514" s="184"/>
      <c r="C514" s="185"/>
      <c r="D514" s="186"/>
      <c r="E514" s="184"/>
      <c r="F514" s="194"/>
      <c r="G514" s="194"/>
      <c r="H514" s="192"/>
      <c r="I514" s="180" t="e">
        <f t="shared" si="53"/>
        <v>#DIV/0!</v>
      </c>
    </row>
    <row r="515" spans="2:9" x14ac:dyDescent="0.25">
      <c r="B515" s="181">
        <v>32</v>
      </c>
      <c r="C515" s="182"/>
      <c r="D515" s="183"/>
      <c r="E515" s="181" t="s">
        <v>12</v>
      </c>
      <c r="F515" s="193">
        <v>15000</v>
      </c>
      <c r="G515" s="193">
        <v>0</v>
      </c>
      <c r="H515" s="193">
        <f>SUM(H517+H523+H531+H543)</f>
        <v>5169.9699999999993</v>
      </c>
      <c r="I515" s="179">
        <f t="shared" si="53"/>
        <v>34.466466666666662</v>
      </c>
    </row>
    <row r="516" spans="2:9" x14ac:dyDescent="0.25">
      <c r="B516" s="184"/>
      <c r="C516" s="185"/>
      <c r="D516" s="186"/>
      <c r="E516" s="184"/>
      <c r="F516" s="194"/>
      <c r="G516" s="194"/>
      <c r="H516" s="194"/>
      <c r="I516" s="180" t="e">
        <f t="shared" si="53"/>
        <v>#DIV/0!</v>
      </c>
    </row>
    <row r="517" spans="2:9" x14ac:dyDescent="0.25">
      <c r="B517" s="181">
        <v>321</v>
      </c>
      <c r="C517" s="182"/>
      <c r="D517" s="183"/>
      <c r="E517" s="209" t="s">
        <v>27</v>
      </c>
      <c r="F517" s="193"/>
      <c r="G517" s="193"/>
      <c r="H517" s="193">
        <f>SUM(H519:H522)</f>
        <v>684.62</v>
      </c>
      <c r="I517" s="179"/>
    </row>
    <row r="518" spans="2:9" x14ac:dyDescent="0.25">
      <c r="B518" s="184"/>
      <c r="C518" s="185"/>
      <c r="D518" s="186"/>
      <c r="E518" s="210"/>
      <c r="F518" s="194"/>
      <c r="G518" s="194"/>
      <c r="H518" s="194"/>
      <c r="I518" s="180"/>
    </row>
    <row r="519" spans="2:9" x14ac:dyDescent="0.25">
      <c r="B519" s="181">
        <v>3211</v>
      </c>
      <c r="C519" s="182"/>
      <c r="D519" s="183"/>
      <c r="E519" s="181" t="s">
        <v>28</v>
      </c>
      <c r="F519" s="189"/>
      <c r="G519" s="189"/>
      <c r="H519" s="191">
        <v>684.62</v>
      </c>
      <c r="I519" s="179"/>
    </row>
    <row r="520" spans="2:9" x14ac:dyDescent="0.25">
      <c r="B520" s="184"/>
      <c r="C520" s="185"/>
      <c r="D520" s="186"/>
      <c r="E520" s="184"/>
      <c r="F520" s="190"/>
      <c r="G520" s="190"/>
      <c r="H520" s="192"/>
      <c r="I520" s="180"/>
    </row>
    <row r="521" spans="2:9" x14ac:dyDescent="0.25">
      <c r="B521" s="181">
        <v>3213</v>
      </c>
      <c r="C521" s="182"/>
      <c r="D521" s="183"/>
      <c r="E521" s="181" t="s">
        <v>120</v>
      </c>
      <c r="F521" s="189"/>
      <c r="G521" s="189"/>
      <c r="H521" s="191">
        <v>0</v>
      </c>
      <c r="I521" s="179"/>
    </row>
    <row r="522" spans="2:9" x14ac:dyDescent="0.25">
      <c r="B522" s="184"/>
      <c r="C522" s="185"/>
      <c r="D522" s="186"/>
      <c r="E522" s="184"/>
      <c r="F522" s="190"/>
      <c r="G522" s="190"/>
      <c r="H522" s="192"/>
      <c r="I522" s="180"/>
    </row>
    <row r="523" spans="2:9" x14ac:dyDescent="0.25">
      <c r="B523" s="196">
        <v>322</v>
      </c>
      <c r="C523" s="197"/>
      <c r="D523" s="198"/>
      <c r="E523" s="187" t="s">
        <v>209</v>
      </c>
      <c r="F523" s="193"/>
      <c r="G523" s="193"/>
      <c r="H523" s="193">
        <f>SUM(H525:H530)</f>
        <v>2336.9699999999998</v>
      </c>
      <c r="I523" s="179"/>
    </row>
    <row r="524" spans="2:9" x14ac:dyDescent="0.25">
      <c r="B524" s="199"/>
      <c r="C524" s="200"/>
      <c r="D524" s="201"/>
      <c r="E524" s="188"/>
      <c r="F524" s="194"/>
      <c r="G524" s="194"/>
      <c r="H524" s="194"/>
      <c r="I524" s="180"/>
    </row>
    <row r="525" spans="2:9" x14ac:dyDescent="0.25">
      <c r="B525" s="181">
        <v>3221</v>
      </c>
      <c r="C525" s="182"/>
      <c r="D525" s="183"/>
      <c r="E525" s="187" t="s">
        <v>216</v>
      </c>
      <c r="F525" s="189"/>
      <c r="G525" s="189"/>
      <c r="H525" s="191">
        <v>2336.9699999999998</v>
      </c>
      <c r="I525" s="179"/>
    </row>
    <row r="526" spans="2:9" x14ac:dyDescent="0.25">
      <c r="B526" s="184"/>
      <c r="C526" s="185"/>
      <c r="D526" s="186"/>
      <c r="E526" s="188"/>
      <c r="F526" s="190"/>
      <c r="G526" s="190"/>
      <c r="H526" s="192"/>
      <c r="I526" s="180"/>
    </row>
    <row r="527" spans="2:9" x14ac:dyDescent="0.25">
      <c r="B527" s="181">
        <v>3224</v>
      </c>
      <c r="C527" s="182"/>
      <c r="D527" s="183"/>
      <c r="E527" s="187" t="s">
        <v>219</v>
      </c>
      <c r="F527" s="189"/>
      <c r="G527" s="189"/>
      <c r="H527" s="191">
        <v>0</v>
      </c>
      <c r="I527" s="179"/>
    </row>
    <row r="528" spans="2:9" x14ac:dyDescent="0.25">
      <c r="B528" s="184"/>
      <c r="C528" s="185"/>
      <c r="D528" s="186"/>
      <c r="E528" s="188"/>
      <c r="F528" s="190"/>
      <c r="G528" s="190"/>
      <c r="H528" s="192"/>
      <c r="I528" s="180"/>
    </row>
    <row r="529" spans="2:9" x14ac:dyDescent="0.25">
      <c r="B529" s="181">
        <v>3225</v>
      </c>
      <c r="C529" s="182"/>
      <c r="D529" s="183"/>
      <c r="E529" s="187" t="s">
        <v>96</v>
      </c>
      <c r="F529" s="189"/>
      <c r="G529" s="189"/>
      <c r="H529" s="191">
        <v>0</v>
      </c>
      <c r="I529" s="179"/>
    </row>
    <row r="530" spans="2:9" x14ac:dyDescent="0.25">
      <c r="B530" s="184"/>
      <c r="C530" s="185"/>
      <c r="D530" s="186"/>
      <c r="E530" s="188"/>
      <c r="F530" s="190"/>
      <c r="G530" s="190"/>
      <c r="H530" s="192"/>
      <c r="I530" s="180"/>
    </row>
    <row r="531" spans="2:9" x14ac:dyDescent="0.25">
      <c r="B531" s="196">
        <v>323</v>
      </c>
      <c r="C531" s="197"/>
      <c r="D531" s="198"/>
      <c r="E531" s="187" t="s">
        <v>220</v>
      </c>
      <c r="F531" s="193"/>
      <c r="G531" s="193"/>
      <c r="H531" s="193">
        <f>SUM(H533:H542)</f>
        <v>1278.3800000000001</v>
      </c>
      <c r="I531" s="179"/>
    </row>
    <row r="532" spans="2:9" x14ac:dyDescent="0.25">
      <c r="B532" s="199"/>
      <c r="C532" s="200"/>
      <c r="D532" s="201"/>
      <c r="E532" s="188"/>
      <c r="F532" s="194"/>
      <c r="G532" s="194"/>
      <c r="H532" s="194"/>
      <c r="I532" s="180"/>
    </row>
    <row r="533" spans="2:9" x14ac:dyDescent="0.25">
      <c r="B533" s="181">
        <v>3231</v>
      </c>
      <c r="C533" s="182"/>
      <c r="D533" s="183"/>
      <c r="E533" s="187" t="s">
        <v>99</v>
      </c>
      <c r="F533" s="189"/>
      <c r="G533" s="189"/>
      <c r="H533" s="191">
        <v>625</v>
      </c>
      <c r="I533" s="179"/>
    </row>
    <row r="534" spans="2:9" x14ac:dyDescent="0.25">
      <c r="B534" s="184"/>
      <c r="C534" s="185"/>
      <c r="D534" s="186"/>
      <c r="E534" s="188"/>
      <c r="F534" s="190"/>
      <c r="G534" s="190"/>
      <c r="H534" s="192"/>
      <c r="I534" s="180"/>
    </row>
    <row r="535" spans="2:9" x14ac:dyDescent="0.25">
      <c r="B535" s="181">
        <v>3232</v>
      </c>
      <c r="C535" s="182"/>
      <c r="D535" s="183"/>
      <c r="E535" s="187" t="s">
        <v>100</v>
      </c>
      <c r="F535" s="189"/>
      <c r="G535" s="189"/>
      <c r="H535" s="191">
        <v>307.88</v>
      </c>
      <c r="I535" s="179"/>
    </row>
    <row r="536" spans="2:9" x14ac:dyDescent="0.25">
      <c r="B536" s="184"/>
      <c r="C536" s="185"/>
      <c r="D536" s="186"/>
      <c r="E536" s="188"/>
      <c r="F536" s="190"/>
      <c r="G536" s="190"/>
      <c r="H536" s="192"/>
      <c r="I536" s="180"/>
    </row>
    <row r="537" spans="2:9" x14ac:dyDescent="0.25">
      <c r="B537" s="181">
        <v>3233</v>
      </c>
      <c r="C537" s="182"/>
      <c r="D537" s="183"/>
      <c r="E537" s="187" t="s">
        <v>101</v>
      </c>
      <c r="F537" s="189"/>
      <c r="G537" s="189"/>
      <c r="H537" s="191">
        <v>333.5</v>
      </c>
      <c r="I537" s="179"/>
    </row>
    <row r="538" spans="2:9" x14ac:dyDescent="0.25">
      <c r="B538" s="184"/>
      <c r="C538" s="185"/>
      <c r="D538" s="186"/>
      <c r="E538" s="188"/>
      <c r="F538" s="190"/>
      <c r="G538" s="190"/>
      <c r="H538" s="192"/>
      <c r="I538" s="180"/>
    </row>
    <row r="539" spans="2:9" x14ac:dyDescent="0.25">
      <c r="B539" s="181">
        <v>3237</v>
      </c>
      <c r="C539" s="182"/>
      <c r="D539" s="183"/>
      <c r="E539" s="187" t="s">
        <v>105</v>
      </c>
      <c r="F539" s="189"/>
      <c r="G539" s="189"/>
      <c r="H539" s="191">
        <v>0</v>
      </c>
      <c r="I539" s="179"/>
    </row>
    <row r="540" spans="2:9" x14ac:dyDescent="0.25">
      <c r="B540" s="184"/>
      <c r="C540" s="185"/>
      <c r="D540" s="186"/>
      <c r="E540" s="188"/>
      <c r="F540" s="190"/>
      <c r="G540" s="190"/>
      <c r="H540" s="192"/>
      <c r="I540" s="180"/>
    </row>
    <row r="541" spans="2:9" x14ac:dyDescent="0.25">
      <c r="B541" s="181">
        <v>3239</v>
      </c>
      <c r="C541" s="182"/>
      <c r="D541" s="183"/>
      <c r="E541" s="187" t="s">
        <v>107</v>
      </c>
      <c r="F541" s="189"/>
      <c r="G541" s="189"/>
      <c r="H541" s="191">
        <v>12</v>
      </c>
      <c r="I541" s="179"/>
    </row>
    <row r="542" spans="2:9" x14ac:dyDescent="0.25">
      <c r="B542" s="184"/>
      <c r="C542" s="185"/>
      <c r="D542" s="186"/>
      <c r="E542" s="188"/>
      <c r="F542" s="190"/>
      <c r="G542" s="190"/>
      <c r="H542" s="192"/>
      <c r="I542" s="180"/>
    </row>
    <row r="543" spans="2:9" x14ac:dyDescent="0.25">
      <c r="B543" s="196">
        <v>329</v>
      </c>
      <c r="C543" s="197"/>
      <c r="D543" s="198"/>
      <c r="E543" s="187" t="s">
        <v>208</v>
      </c>
      <c r="F543" s="193"/>
      <c r="G543" s="193"/>
      <c r="H543" s="193">
        <f>SUM(H545:H548)</f>
        <v>870</v>
      </c>
      <c r="I543" s="179"/>
    </row>
    <row r="544" spans="2:9" x14ac:dyDescent="0.25">
      <c r="B544" s="199"/>
      <c r="C544" s="200"/>
      <c r="D544" s="201"/>
      <c r="E544" s="188"/>
      <c r="F544" s="194"/>
      <c r="G544" s="194"/>
      <c r="H544" s="194"/>
      <c r="I544" s="180"/>
    </row>
    <row r="545" spans="2:9" x14ac:dyDescent="0.25">
      <c r="B545" s="181">
        <v>3294</v>
      </c>
      <c r="C545" s="182"/>
      <c r="D545" s="183"/>
      <c r="E545" s="187" t="s">
        <v>111</v>
      </c>
      <c r="F545" s="189"/>
      <c r="G545" s="189"/>
      <c r="H545" s="191">
        <v>720</v>
      </c>
      <c r="I545" s="179"/>
    </row>
    <row r="546" spans="2:9" x14ac:dyDescent="0.25">
      <c r="B546" s="184"/>
      <c r="C546" s="185"/>
      <c r="D546" s="186"/>
      <c r="E546" s="188"/>
      <c r="F546" s="190"/>
      <c r="G546" s="190"/>
      <c r="H546" s="192"/>
      <c r="I546" s="180"/>
    </row>
    <row r="547" spans="2:9" x14ac:dyDescent="0.25">
      <c r="B547" s="181">
        <v>3299</v>
      </c>
      <c r="C547" s="182"/>
      <c r="D547" s="183"/>
      <c r="E547" s="187" t="s">
        <v>208</v>
      </c>
      <c r="F547" s="189"/>
      <c r="G547" s="189"/>
      <c r="H547" s="191">
        <v>150</v>
      </c>
      <c r="I547" s="179"/>
    </row>
    <row r="548" spans="2:9" x14ac:dyDescent="0.25">
      <c r="B548" s="184"/>
      <c r="C548" s="185"/>
      <c r="D548" s="186"/>
      <c r="E548" s="188"/>
      <c r="F548" s="190"/>
      <c r="G548" s="190"/>
      <c r="H548" s="192"/>
      <c r="I548" s="180"/>
    </row>
    <row r="549" spans="2:9" hidden="1" x14ac:dyDescent="0.25">
      <c r="B549" s="181">
        <v>34</v>
      </c>
      <c r="C549" s="182"/>
      <c r="D549" s="183"/>
      <c r="E549" s="181" t="s">
        <v>122</v>
      </c>
      <c r="F549" s="193">
        <v>0</v>
      </c>
      <c r="G549" s="193">
        <v>0</v>
      </c>
      <c r="H549" s="191">
        <f>SUM(H551)</f>
        <v>0</v>
      </c>
      <c r="I549" s="179" t="e">
        <f t="shared" ref="I549:I550" si="54">SUM(H549/F549*100)</f>
        <v>#DIV/0!</v>
      </c>
    </row>
    <row r="550" spans="2:9" hidden="1" x14ac:dyDescent="0.25">
      <c r="B550" s="184"/>
      <c r="C550" s="185"/>
      <c r="D550" s="186"/>
      <c r="E550" s="184"/>
      <c r="F550" s="194"/>
      <c r="G550" s="194"/>
      <c r="H550" s="192"/>
      <c r="I550" s="180" t="e">
        <f t="shared" si="54"/>
        <v>#DIV/0!</v>
      </c>
    </row>
    <row r="551" spans="2:9" hidden="1" x14ac:dyDescent="0.25">
      <c r="B551" s="181">
        <v>343</v>
      </c>
      <c r="C551" s="182"/>
      <c r="D551" s="183"/>
      <c r="E551" s="181" t="s">
        <v>224</v>
      </c>
      <c r="F551" s="189"/>
      <c r="G551" s="189"/>
      <c r="H551" s="191">
        <f>SUM(H553)</f>
        <v>0</v>
      </c>
      <c r="I551" s="179"/>
    </row>
    <row r="552" spans="2:9" hidden="1" x14ac:dyDescent="0.25">
      <c r="B552" s="184"/>
      <c r="C552" s="185"/>
      <c r="D552" s="186"/>
      <c r="E552" s="184"/>
      <c r="F552" s="190"/>
      <c r="G552" s="190"/>
      <c r="H552" s="192"/>
      <c r="I552" s="180"/>
    </row>
    <row r="553" spans="2:9" hidden="1" x14ac:dyDescent="0.25">
      <c r="B553" s="181">
        <v>3431</v>
      </c>
      <c r="C553" s="182"/>
      <c r="D553" s="183"/>
      <c r="E553" s="181" t="s">
        <v>123</v>
      </c>
      <c r="F553" s="189"/>
      <c r="G553" s="189"/>
      <c r="H553" s="191">
        <v>0</v>
      </c>
      <c r="I553" s="179"/>
    </row>
    <row r="554" spans="2:9" hidden="1" x14ac:dyDescent="0.25">
      <c r="B554" s="184"/>
      <c r="C554" s="185"/>
      <c r="D554" s="186"/>
      <c r="E554" s="184"/>
      <c r="F554" s="190"/>
      <c r="G554" s="190"/>
      <c r="H554" s="192"/>
      <c r="I554" s="180"/>
    </row>
    <row r="555" spans="2:9" x14ac:dyDescent="0.25">
      <c r="B555" s="196" t="s">
        <v>180</v>
      </c>
      <c r="C555" s="197"/>
      <c r="D555" s="198"/>
      <c r="E555" s="196" t="s">
        <v>181</v>
      </c>
      <c r="F555" s="193">
        <f>SUM(F557)</f>
        <v>8000</v>
      </c>
      <c r="G555" s="193">
        <f>SUM(G557)</f>
        <v>0</v>
      </c>
      <c r="H555" s="191">
        <f>SUM(H557)</f>
        <v>5839.2199999999993</v>
      </c>
      <c r="I555" s="179">
        <f t="shared" ref="I555:I560" si="55">SUM(H555/F555*100)</f>
        <v>72.990249999999989</v>
      </c>
    </row>
    <row r="556" spans="2:9" x14ac:dyDescent="0.25">
      <c r="B556" s="199"/>
      <c r="C556" s="200"/>
      <c r="D556" s="201"/>
      <c r="E556" s="199"/>
      <c r="F556" s="194"/>
      <c r="G556" s="194"/>
      <c r="H556" s="192"/>
      <c r="I556" s="180" t="e">
        <f t="shared" si="55"/>
        <v>#DIV/0!</v>
      </c>
    </row>
    <row r="557" spans="2:9" ht="15" customHeight="1" x14ac:dyDescent="0.25">
      <c r="B557" s="181">
        <v>3</v>
      </c>
      <c r="C557" s="182"/>
      <c r="D557" s="183"/>
      <c r="E557" s="181" t="s">
        <v>3</v>
      </c>
      <c r="F557" s="193">
        <f>SUM(F559)</f>
        <v>8000</v>
      </c>
      <c r="G557" s="193">
        <f>SUM(G559)</f>
        <v>0</v>
      </c>
      <c r="H557" s="191">
        <f>SUM(H559)</f>
        <v>5839.2199999999993</v>
      </c>
      <c r="I557" s="179">
        <f t="shared" si="55"/>
        <v>72.990249999999989</v>
      </c>
    </row>
    <row r="558" spans="2:9" x14ac:dyDescent="0.25">
      <c r="B558" s="184"/>
      <c r="C558" s="185"/>
      <c r="D558" s="186"/>
      <c r="E558" s="184"/>
      <c r="F558" s="194"/>
      <c r="G558" s="194"/>
      <c r="H558" s="192"/>
      <c r="I558" s="180" t="e">
        <f t="shared" si="55"/>
        <v>#DIV/0!</v>
      </c>
    </row>
    <row r="559" spans="2:9" x14ac:dyDescent="0.25">
      <c r="B559" s="181">
        <v>32</v>
      </c>
      <c r="C559" s="182"/>
      <c r="D559" s="183"/>
      <c r="E559" s="181" t="s">
        <v>12</v>
      </c>
      <c r="F559" s="193">
        <v>8000</v>
      </c>
      <c r="G559" s="193">
        <v>0</v>
      </c>
      <c r="H559" s="193">
        <f>SUM(H561+H567+H575+H583)</f>
        <v>5839.2199999999993</v>
      </c>
      <c r="I559" s="179">
        <f t="shared" si="55"/>
        <v>72.990249999999989</v>
      </c>
    </row>
    <row r="560" spans="2:9" x14ac:dyDescent="0.25">
      <c r="B560" s="184"/>
      <c r="C560" s="185"/>
      <c r="D560" s="186"/>
      <c r="E560" s="184"/>
      <c r="F560" s="194"/>
      <c r="G560" s="194"/>
      <c r="H560" s="194"/>
      <c r="I560" s="180" t="e">
        <f t="shared" si="55"/>
        <v>#DIV/0!</v>
      </c>
    </row>
    <row r="561" spans="2:9" x14ac:dyDescent="0.25">
      <c r="B561" s="181">
        <v>321</v>
      </c>
      <c r="C561" s="182"/>
      <c r="D561" s="183"/>
      <c r="E561" s="209" t="s">
        <v>27</v>
      </c>
      <c r="F561" s="193"/>
      <c r="G561" s="193"/>
      <c r="H561" s="193">
        <f>SUM(H563:H566)</f>
        <v>880.08</v>
      </c>
      <c r="I561" s="179"/>
    </row>
    <row r="562" spans="2:9" x14ac:dyDescent="0.25">
      <c r="B562" s="184"/>
      <c r="C562" s="185"/>
      <c r="D562" s="186"/>
      <c r="E562" s="210"/>
      <c r="F562" s="194"/>
      <c r="G562" s="194"/>
      <c r="H562" s="194"/>
      <c r="I562" s="180"/>
    </row>
    <row r="563" spans="2:9" ht="15" customHeight="1" x14ac:dyDescent="0.25">
      <c r="B563" s="181">
        <v>3211</v>
      </c>
      <c r="C563" s="182"/>
      <c r="D563" s="183"/>
      <c r="E563" s="181" t="s">
        <v>28</v>
      </c>
      <c r="F563" s="189"/>
      <c r="G563" s="189"/>
      <c r="H563" s="191">
        <v>640.08000000000004</v>
      </c>
      <c r="I563" s="179"/>
    </row>
    <row r="564" spans="2:9" ht="15" customHeight="1" x14ac:dyDescent="0.25">
      <c r="B564" s="184"/>
      <c r="C564" s="185"/>
      <c r="D564" s="186"/>
      <c r="E564" s="184"/>
      <c r="F564" s="190"/>
      <c r="G564" s="190"/>
      <c r="H564" s="192"/>
      <c r="I564" s="180"/>
    </row>
    <row r="565" spans="2:9" ht="15" customHeight="1" x14ac:dyDescent="0.25">
      <c r="B565" s="181">
        <v>3213</v>
      </c>
      <c r="C565" s="182"/>
      <c r="D565" s="183"/>
      <c r="E565" s="181" t="s">
        <v>120</v>
      </c>
      <c r="F565" s="189"/>
      <c r="G565" s="189"/>
      <c r="H565" s="191">
        <v>240</v>
      </c>
      <c r="I565" s="179"/>
    </row>
    <row r="566" spans="2:9" x14ac:dyDescent="0.25">
      <c r="B566" s="184"/>
      <c r="C566" s="185"/>
      <c r="D566" s="186"/>
      <c r="E566" s="184"/>
      <c r="F566" s="190"/>
      <c r="G566" s="190"/>
      <c r="H566" s="192"/>
      <c r="I566" s="180"/>
    </row>
    <row r="567" spans="2:9" x14ac:dyDescent="0.25">
      <c r="B567" s="196">
        <v>322</v>
      </c>
      <c r="C567" s="197"/>
      <c r="D567" s="198"/>
      <c r="E567" s="187" t="s">
        <v>209</v>
      </c>
      <c r="F567" s="193"/>
      <c r="G567" s="193"/>
      <c r="H567" s="193">
        <f>SUM(H569:H574)</f>
        <v>1096.5</v>
      </c>
      <c r="I567" s="179"/>
    </row>
    <row r="568" spans="2:9" x14ac:dyDescent="0.25">
      <c r="B568" s="199"/>
      <c r="C568" s="200"/>
      <c r="D568" s="201"/>
      <c r="E568" s="188"/>
      <c r="F568" s="194"/>
      <c r="G568" s="194"/>
      <c r="H568" s="194"/>
      <c r="I568" s="180"/>
    </row>
    <row r="569" spans="2:9" x14ac:dyDescent="0.25">
      <c r="B569" s="181">
        <v>3221</v>
      </c>
      <c r="C569" s="182"/>
      <c r="D569" s="183"/>
      <c r="E569" s="187" t="s">
        <v>216</v>
      </c>
      <c r="F569" s="189"/>
      <c r="G569" s="189"/>
      <c r="H569" s="191">
        <v>1068.2</v>
      </c>
      <c r="I569" s="179"/>
    </row>
    <row r="570" spans="2:9" x14ac:dyDescent="0.25">
      <c r="B570" s="184"/>
      <c r="C570" s="185"/>
      <c r="D570" s="186"/>
      <c r="E570" s="188"/>
      <c r="F570" s="190"/>
      <c r="G570" s="190"/>
      <c r="H570" s="192"/>
      <c r="I570" s="180"/>
    </row>
    <row r="571" spans="2:9" x14ac:dyDescent="0.25">
      <c r="B571" s="181">
        <v>3224</v>
      </c>
      <c r="C571" s="182"/>
      <c r="D571" s="183"/>
      <c r="E571" s="187" t="s">
        <v>222</v>
      </c>
      <c r="F571" s="189"/>
      <c r="G571" s="189"/>
      <c r="H571" s="191">
        <v>28.3</v>
      </c>
      <c r="I571" s="179"/>
    </row>
    <row r="572" spans="2:9" x14ac:dyDescent="0.25">
      <c r="B572" s="184"/>
      <c r="C572" s="185"/>
      <c r="D572" s="186"/>
      <c r="E572" s="188"/>
      <c r="F572" s="190"/>
      <c r="G572" s="190"/>
      <c r="H572" s="192"/>
      <c r="I572" s="180"/>
    </row>
    <row r="573" spans="2:9" x14ac:dyDescent="0.25">
      <c r="B573" s="181">
        <v>3225</v>
      </c>
      <c r="C573" s="182"/>
      <c r="D573" s="183"/>
      <c r="E573" s="187" t="s">
        <v>96</v>
      </c>
      <c r="F573" s="189"/>
      <c r="G573" s="189"/>
      <c r="H573" s="191">
        <v>0</v>
      </c>
      <c r="I573" s="179"/>
    </row>
    <row r="574" spans="2:9" x14ac:dyDescent="0.25">
      <c r="B574" s="184"/>
      <c r="C574" s="185"/>
      <c r="D574" s="186"/>
      <c r="E574" s="188"/>
      <c r="F574" s="190"/>
      <c r="G574" s="190"/>
      <c r="H574" s="192"/>
      <c r="I574" s="180"/>
    </row>
    <row r="575" spans="2:9" x14ac:dyDescent="0.25">
      <c r="B575" s="196">
        <v>323</v>
      </c>
      <c r="C575" s="197"/>
      <c r="D575" s="198"/>
      <c r="E575" s="187" t="s">
        <v>220</v>
      </c>
      <c r="F575" s="193"/>
      <c r="G575" s="193"/>
      <c r="H575" s="193">
        <f>SUM(H577:H582)</f>
        <v>2774.56</v>
      </c>
      <c r="I575" s="179"/>
    </row>
    <row r="576" spans="2:9" x14ac:dyDescent="0.25">
      <c r="B576" s="199"/>
      <c r="C576" s="200"/>
      <c r="D576" s="201"/>
      <c r="E576" s="188"/>
      <c r="F576" s="194"/>
      <c r="G576" s="194"/>
      <c r="H576" s="194"/>
      <c r="I576" s="180"/>
    </row>
    <row r="577" spans="2:9" x14ac:dyDescent="0.25">
      <c r="B577" s="181">
        <v>3231</v>
      </c>
      <c r="C577" s="182"/>
      <c r="D577" s="183"/>
      <c r="E577" s="187" t="s">
        <v>99</v>
      </c>
      <c r="F577" s="189"/>
      <c r="G577" s="189"/>
      <c r="H577" s="191">
        <v>250</v>
      </c>
      <c r="I577" s="179"/>
    </row>
    <row r="578" spans="2:9" x14ac:dyDescent="0.25">
      <c r="B578" s="184"/>
      <c r="C578" s="185"/>
      <c r="D578" s="186"/>
      <c r="E578" s="188"/>
      <c r="F578" s="190"/>
      <c r="G578" s="190"/>
      <c r="H578" s="192"/>
      <c r="I578" s="180"/>
    </row>
    <row r="579" spans="2:9" x14ac:dyDescent="0.25">
      <c r="B579" s="181">
        <v>3232</v>
      </c>
      <c r="C579" s="182"/>
      <c r="D579" s="183"/>
      <c r="E579" s="187" t="s">
        <v>100</v>
      </c>
      <c r="F579" s="189"/>
      <c r="G579" s="189"/>
      <c r="H579" s="191">
        <v>2048.75</v>
      </c>
      <c r="I579" s="179"/>
    </row>
    <row r="580" spans="2:9" x14ac:dyDescent="0.25">
      <c r="B580" s="184"/>
      <c r="C580" s="185"/>
      <c r="D580" s="186"/>
      <c r="E580" s="188"/>
      <c r="F580" s="190"/>
      <c r="G580" s="190"/>
      <c r="H580" s="192"/>
      <c r="I580" s="180"/>
    </row>
    <row r="581" spans="2:9" x14ac:dyDescent="0.25">
      <c r="B581" s="181">
        <v>3239</v>
      </c>
      <c r="C581" s="182"/>
      <c r="D581" s="183"/>
      <c r="E581" s="187" t="s">
        <v>107</v>
      </c>
      <c r="F581" s="189"/>
      <c r="G581" s="189"/>
      <c r="H581" s="191">
        <v>475.81</v>
      </c>
      <c r="I581" s="179"/>
    </row>
    <row r="582" spans="2:9" x14ac:dyDescent="0.25">
      <c r="B582" s="184"/>
      <c r="C582" s="185"/>
      <c r="D582" s="186"/>
      <c r="E582" s="188"/>
      <c r="F582" s="190"/>
      <c r="G582" s="190"/>
      <c r="H582" s="192"/>
      <c r="I582" s="180"/>
    </row>
    <row r="583" spans="2:9" x14ac:dyDescent="0.25">
      <c r="B583" s="196">
        <v>329</v>
      </c>
      <c r="C583" s="197"/>
      <c r="D583" s="198"/>
      <c r="E583" s="187" t="s">
        <v>208</v>
      </c>
      <c r="F583" s="193"/>
      <c r="G583" s="193"/>
      <c r="H583" s="193">
        <f>SUM(H585)</f>
        <v>1088.08</v>
      </c>
      <c r="I583" s="179"/>
    </row>
    <row r="584" spans="2:9" x14ac:dyDescent="0.25">
      <c r="B584" s="199"/>
      <c r="C584" s="200"/>
      <c r="D584" s="201"/>
      <c r="E584" s="188"/>
      <c r="F584" s="194"/>
      <c r="G584" s="194"/>
      <c r="H584" s="194"/>
      <c r="I584" s="180"/>
    </row>
    <row r="585" spans="2:9" x14ac:dyDescent="0.25">
      <c r="B585" s="181">
        <v>3299</v>
      </c>
      <c r="C585" s="182"/>
      <c r="D585" s="183"/>
      <c r="E585" s="187" t="s">
        <v>208</v>
      </c>
      <c r="F585" s="189"/>
      <c r="G585" s="189"/>
      <c r="H585" s="191">
        <v>1088.08</v>
      </c>
      <c r="I585" s="179"/>
    </row>
    <row r="586" spans="2:9" x14ac:dyDescent="0.25">
      <c r="B586" s="184"/>
      <c r="C586" s="185"/>
      <c r="D586" s="186"/>
      <c r="E586" s="188"/>
      <c r="F586" s="190"/>
      <c r="G586" s="190"/>
      <c r="H586" s="192"/>
      <c r="I586" s="180"/>
    </row>
    <row r="587" spans="2:9" x14ac:dyDescent="0.25">
      <c r="B587" s="246" t="s">
        <v>184</v>
      </c>
      <c r="C587" s="247"/>
      <c r="D587" s="248"/>
      <c r="E587" s="252" t="s">
        <v>185</v>
      </c>
      <c r="F587" s="217">
        <f>SUM(F589)</f>
        <v>1300</v>
      </c>
      <c r="G587" s="217">
        <f>SUM(G589)</f>
        <v>0</v>
      </c>
      <c r="H587" s="219">
        <f>SUM(H589)</f>
        <v>1300</v>
      </c>
      <c r="I587" s="213">
        <f t="shared" ref="I587:I594" si="56">SUM(H587/F587*100)</f>
        <v>100</v>
      </c>
    </row>
    <row r="588" spans="2:9" x14ac:dyDescent="0.25">
      <c r="B588" s="249"/>
      <c r="C588" s="250"/>
      <c r="D588" s="251"/>
      <c r="E588" s="253"/>
      <c r="F588" s="218"/>
      <c r="G588" s="218"/>
      <c r="H588" s="220"/>
      <c r="I588" s="214" t="e">
        <f t="shared" si="56"/>
        <v>#DIV/0!</v>
      </c>
    </row>
    <row r="589" spans="2:9" ht="15" customHeight="1" x14ac:dyDescent="0.25">
      <c r="B589" s="196" t="s">
        <v>160</v>
      </c>
      <c r="C589" s="197"/>
      <c r="D589" s="198"/>
      <c r="E589" s="196" t="s">
        <v>161</v>
      </c>
      <c r="F589" s="193">
        <f>SUM(F591)</f>
        <v>1300</v>
      </c>
      <c r="G589" s="193">
        <f>SUM(G591)</f>
        <v>0</v>
      </c>
      <c r="H589" s="191">
        <f>SUM(H591)</f>
        <v>1300</v>
      </c>
      <c r="I589" s="179">
        <f t="shared" si="56"/>
        <v>100</v>
      </c>
    </row>
    <row r="590" spans="2:9" ht="15" customHeight="1" x14ac:dyDescent="0.25">
      <c r="B590" s="199"/>
      <c r="C590" s="200"/>
      <c r="D590" s="201"/>
      <c r="E590" s="199"/>
      <c r="F590" s="194"/>
      <c r="G590" s="194"/>
      <c r="H590" s="192"/>
      <c r="I590" s="180" t="e">
        <f t="shared" si="56"/>
        <v>#DIV/0!</v>
      </c>
    </row>
    <row r="591" spans="2:9" ht="15" customHeight="1" x14ac:dyDescent="0.25">
      <c r="B591" s="181">
        <v>3</v>
      </c>
      <c r="C591" s="182"/>
      <c r="D591" s="183"/>
      <c r="E591" s="181" t="s">
        <v>3</v>
      </c>
      <c r="F591" s="193">
        <f>SUM(F593)</f>
        <v>1300</v>
      </c>
      <c r="G591" s="193">
        <f>SUM(G593)</f>
        <v>0</v>
      </c>
      <c r="H591" s="193">
        <f t="shared" ref="H591" si="57">SUM(H593)</f>
        <v>1300</v>
      </c>
      <c r="I591" s="179">
        <f t="shared" si="56"/>
        <v>100</v>
      </c>
    </row>
    <row r="592" spans="2:9" ht="15" customHeight="1" x14ac:dyDescent="0.25">
      <c r="B592" s="184"/>
      <c r="C592" s="185"/>
      <c r="D592" s="186"/>
      <c r="E592" s="184"/>
      <c r="F592" s="194"/>
      <c r="G592" s="194"/>
      <c r="H592" s="194"/>
      <c r="I592" s="180" t="e">
        <f t="shared" si="56"/>
        <v>#DIV/0!</v>
      </c>
    </row>
    <row r="593" spans="2:9" x14ac:dyDescent="0.25">
      <c r="B593" s="181">
        <v>32</v>
      </c>
      <c r="C593" s="182"/>
      <c r="D593" s="183"/>
      <c r="E593" s="181" t="s">
        <v>12</v>
      </c>
      <c r="F593" s="193">
        <v>1300</v>
      </c>
      <c r="G593" s="193">
        <v>0</v>
      </c>
      <c r="H593" s="191">
        <f>SUM(H595+H599)</f>
        <v>1300</v>
      </c>
      <c r="I593" s="179">
        <f t="shared" si="56"/>
        <v>100</v>
      </c>
    </row>
    <row r="594" spans="2:9" x14ac:dyDescent="0.25">
      <c r="B594" s="184"/>
      <c r="C594" s="185"/>
      <c r="D594" s="186"/>
      <c r="E594" s="184"/>
      <c r="F594" s="194"/>
      <c r="G594" s="194"/>
      <c r="H594" s="192"/>
      <c r="I594" s="180" t="e">
        <f t="shared" si="56"/>
        <v>#DIV/0!</v>
      </c>
    </row>
    <row r="595" spans="2:9" x14ac:dyDescent="0.25">
      <c r="B595" s="181">
        <v>321</v>
      </c>
      <c r="C595" s="182"/>
      <c r="D595" s="183"/>
      <c r="E595" s="209" t="s">
        <v>27</v>
      </c>
      <c r="F595" s="193"/>
      <c r="G595" s="193"/>
      <c r="H595" s="193">
        <f>SUM(H597)</f>
        <v>0</v>
      </c>
      <c r="I595" s="179"/>
    </row>
    <row r="596" spans="2:9" x14ac:dyDescent="0.25">
      <c r="B596" s="184"/>
      <c r="C596" s="185"/>
      <c r="D596" s="186"/>
      <c r="E596" s="210"/>
      <c r="F596" s="194"/>
      <c r="G596" s="194"/>
      <c r="H596" s="194"/>
      <c r="I596" s="180"/>
    </row>
    <row r="597" spans="2:9" ht="15" customHeight="1" x14ac:dyDescent="0.25">
      <c r="B597" s="181">
        <v>3211</v>
      </c>
      <c r="C597" s="182"/>
      <c r="D597" s="183"/>
      <c r="E597" s="181" t="s">
        <v>28</v>
      </c>
      <c r="F597" s="189"/>
      <c r="G597" s="189"/>
      <c r="H597" s="191">
        <v>0</v>
      </c>
      <c r="I597" s="179"/>
    </row>
    <row r="598" spans="2:9" ht="15" customHeight="1" x14ac:dyDescent="0.25">
      <c r="B598" s="184"/>
      <c r="C598" s="185"/>
      <c r="D598" s="186"/>
      <c r="E598" s="184"/>
      <c r="F598" s="190"/>
      <c r="G598" s="190"/>
      <c r="H598" s="192"/>
      <c r="I598" s="180"/>
    </row>
    <row r="599" spans="2:9" ht="30" customHeight="1" x14ac:dyDescent="0.25">
      <c r="B599" s="195">
        <v>323</v>
      </c>
      <c r="C599" s="195"/>
      <c r="D599" s="195"/>
      <c r="E599" s="88" t="s">
        <v>121</v>
      </c>
      <c r="F599" s="31"/>
      <c r="G599" s="31"/>
      <c r="H599" s="103">
        <f>SUM(H600:H601)</f>
        <v>1300</v>
      </c>
      <c r="I599" s="103"/>
    </row>
    <row r="600" spans="2:9" ht="30" customHeight="1" x14ac:dyDescent="0.25">
      <c r="B600" s="195">
        <v>3231</v>
      </c>
      <c r="C600" s="195"/>
      <c r="D600" s="195"/>
      <c r="E600" s="100" t="s">
        <v>99</v>
      </c>
      <c r="F600" s="31"/>
      <c r="G600" s="31"/>
      <c r="H600" s="103">
        <v>0</v>
      </c>
      <c r="I600" s="103"/>
    </row>
    <row r="601" spans="2:9" ht="30" customHeight="1" x14ac:dyDescent="0.25">
      <c r="B601" s="195">
        <v>3239</v>
      </c>
      <c r="C601" s="195"/>
      <c r="D601" s="195"/>
      <c r="E601" s="100" t="s">
        <v>107</v>
      </c>
      <c r="F601" s="31"/>
      <c r="G601" s="31"/>
      <c r="H601" s="103">
        <v>1300</v>
      </c>
      <c r="I601" s="103"/>
    </row>
    <row r="602" spans="2:9" x14ac:dyDescent="0.25">
      <c r="B602" s="246" t="s">
        <v>186</v>
      </c>
      <c r="C602" s="247"/>
      <c r="D602" s="248"/>
      <c r="E602" s="297" t="s">
        <v>187</v>
      </c>
      <c r="F602" s="217">
        <f>SUM(F604+F626+F642+F658+F668+F688)</f>
        <v>37197.53</v>
      </c>
      <c r="G602" s="217">
        <f>SUM(G604+G626+G642+G658+G668+G688)</f>
        <v>0</v>
      </c>
      <c r="H602" s="219">
        <f>SUM(H604+H626+H642+H658+H668+H678)</f>
        <v>33276.53</v>
      </c>
      <c r="I602" s="213">
        <f t="shared" ref="I602:I609" si="58">SUM(H602/F602*100)</f>
        <v>89.458977518130908</v>
      </c>
    </row>
    <row r="603" spans="2:9" x14ac:dyDescent="0.25">
      <c r="B603" s="249"/>
      <c r="C603" s="250"/>
      <c r="D603" s="251"/>
      <c r="E603" s="298"/>
      <c r="F603" s="218"/>
      <c r="G603" s="218"/>
      <c r="H603" s="220"/>
      <c r="I603" s="214" t="e">
        <f t="shared" si="58"/>
        <v>#DIV/0!</v>
      </c>
    </row>
    <row r="604" spans="2:9" x14ac:dyDescent="0.25">
      <c r="B604" s="196" t="s">
        <v>156</v>
      </c>
      <c r="C604" s="197"/>
      <c r="D604" s="198"/>
      <c r="E604" s="196" t="s">
        <v>157</v>
      </c>
      <c r="F604" s="193">
        <f>SUM(F606)</f>
        <v>21000</v>
      </c>
      <c r="G604" s="193">
        <f>SUM(G606)</f>
        <v>0</v>
      </c>
      <c r="H604" s="191">
        <f>SUM(H606)</f>
        <v>20999.999999999996</v>
      </c>
      <c r="I604" s="179">
        <f t="shared" si="58"/>
        <v>99.999999999999972</v>
      </c>
    </row>
    <row r="605" spans="2:9" x14ac:dyDescent="0.25">
      <c r="B605" s="199"/>
      <c r="C605" s="200"/>
      <c r="D605" s="201"/>
      <c r="E605" s="199"/>
      <c r="F605" s="194"/>
      <c r="G605" s="194"/>
      <c r="H605" s="192"/>
      <c r="I605" s="180" t="e">
        <f t="shared" si="58"/>
        <v>#DIV/0!</v>
      </c>
    </row>
    <row r="606" spans="2:9" x14ac:dyDescent="0.25">
      <c r="B606" s="181">
        <v>4</v>
      </c>
      <c r="C606" s="182"/>
      <c r="D606" s="183"/>
      <c r="E606" s="181" t="s">
        <v>5</v>
      </c>
      <c r="F606" s="193">
        <f>SUM(F608)</f>
        <v>21000</v>
      </c>
      <c r="G606" s="193">
        <f>SUM(G608)</f>
        <v>0</v>
      </c>
      <c r="H606" s="191">
        <f>SUM(H608)</f>
        <v>20999.999999999996</v>
      </c>
      <c r="I606" s="179">
        <f t="shared" si="58"/>
        <v>99.999999999999972</v>
      </c>
    </row>
    <row r="607" spans="2:9" x14ac:dyDescent="0.25">
      <c r="B607" s="184"/>
      <c r="C607" s="185"/>
      <c r="D607" s="186"/>
      <c r="E607" s="184"/>
      <c r="F607" s="194"/>
      <c r="G607" s="194"/>
      <c r="H607" s="192"/>
      <c r="I607" s="180" t="e">
        <f t="shared" si="58"/>
        <v>#DIV/0!</v>
      </c>
    </row>
    <row r="608" spans="2:9" x14ac:dyDescent="0.25">
      <c r="B608" s="181">
        <v>42</v>
      </c>
      <c r="C608" s="182"/>
      <c r="D608" s="183"/>
      <c r="E608" s="181" t="s">
        <v>188</v>
      </c>
      <c r="F608" s="193">
        <v>21000</v>
      </c>
      <c r="G608" s="193">
        <v>0</v>
      </c>
      <c r="H608" s="191">
        <f>SUM(H610+H618+H622)</f>
        <v>20999.999999999996</v>
      </c>
      <c r="I608" s="179">
        <f t="shared" si="58"/>
        <v>99.999999999999972</v>
      </c>
    </row>
    <row r="609" spans="2:9" x14ac:dyDescent="0.25">
      <c r="B609" s="184"/>
      <c r="C609" s="185"/>
      <c r="D609" s="186"/>
      <c r="E609" s="184"/>
      <c r="F609" s="194"/>
      <c r="G609" s="194"/>
      <c r="H609" s="192"/>
      <c r="I609" s="180" t="e">
        <f t="shared" si="58"/>
        <v>#DIV/0!</v>
      </c>
    </row>
    <row r="610" spans="2:9" x14ac:dyDescent="0.25">
      <c r="B610" s="181">
        <v>422</v>
      </c>
      <c r="C610" s="182"/>
      <c r="D610" s="183"/>
      <c r="E610" s="211" t="s">
        <v>217</v>
      </c>
      <c r="F610" s="189"/>
      <c r="G610" s="189"/>
      <c r="H610" s="191">
        <f>SUM(H612:H617)</f>
        <v>19382.989999999998</v>
      </c>
      <c r="I610" s="179"/>
    </row>
    <row r="611" spans="2:9" x14ac:dyDescent="0.25">
      <c r="B611" s="184"/>
      <c r="C611" s="185"/>
      <c r="D611" s="186"/>
      <c r="E611" s="212"/>
      <c r="F611" s="190"/>
      <c r="G611" s="190"/>
      <c r="H611" s="192"/>
      <c r="I611" s="180"/>
    </row>
    <row r="612" spans="2:9" x14ac:dyDescent="0.25">
      <c r="B612" s="181">
        <v>4221</v>
      </c>
      <c r="C612" s="182"/>
      <c r="D612" s="183"/>
      <c r="E612" s="181" t="s">
        <v>128</v>
      </c>
      <c r="F612" s="189"/>
      <c r="G612" s="189"/>
      <c r="H612" s="191">
        <v>11473.4</v>
      </c>
      <c r="I612" s="179"/>
    </row>
    <row r="613" spans="2:9" x14ac:dyDescent="0.25">
      <c r="B613" s="184"/>
      <c r="C613" s="185"/>
      <c r="D613" s="186"/>
      <c r="E613" s="184"/>
      <c r="F613" s="190"/>
      <c r="G613" s="190"/>
      <c r="H613" s="192"/>
      <c r="I613" s="180"/>
    </row>
    <row r="614" spans="2:9" x14ac:dyDescent="0.25">
      <c r="B614" s="181">
        <v>4222</v>
      </c>
      <c r="C614" s="182"/>
      <c r="D614" s="183"/>
      <c r="E614" s="181" t="s">
        <v>258</v>
      </c>
      <c r="F614" s="189"/>
      <c r="G614" s="189"/>
      <c r="H614" s="191">
        <v>7909.59</v>
      </c>
      <c r="I614" s="179"/>
    </row>
    <row r="615" spans="2:9" x14ac:dyDescent="0.25">
      <c r="B615" s="184"/>
      <c r="C615" s="185"/>
      <c r="D615" s="186"/>
      <c r="E615" s="184"/>
      <c r="F615" s="190"/>
      <c r="G615" s="190"/>
      <c r="H615" s="192"/>
      <c r="I615" s="180"/>
    </row>
    <row r="616" spans="2:9" x14ac:dyDescent="0.25">
      <c r="B616" s="181">
        <v>4227</v>
      </c>
      <c r="C616" s="182"/>
      <c r="D616" s="183"/>
      <c r="E616" s="181" t="s">
        <v>252</v>
      </c>
      <c r="F616" s="189"/>
      <c r="G616" s="189"/>
      <c r="H616" s="191">
        <v>0</v>
      </c>
      <c r="I616" s="179"/>
    </row>
    <row r="617" spans="2:9" x14ac:dyDescent="0.25">
      <c r="B617" s="184"/>
      <c r="C617" s="185"/>
      <c r="D617" s="186"/>
      <c r="E617" s="184"/>
      <c r="F617" s="190"/>
      <c r="G617" s="190"/>
      <c r="H617" s="192"/>
      <c r="I617" s="180"/>
    </row>
    <row r="618" spans="2:9" x14ac:dyDescent="0.25">
      <c r="B618" s="181">
        <v>424</v>
      </c>
      <c r="C618" s="182"/>
      <c r="D618" s="183"/>
      <c r="E618" s="211" t="s">
        <v>215</v>
      </c>
      <c r="F618" s="189"/>
      <c r="G618" s="189"/>
      <c r="H618" s="191">
        <f>SUM(H620)</f>
        <v>1617.01</v>
      </c>
      <c r="I618" s="179"/>
    </row>
    <row r="619" spans="2:9" x14ac:dyDescent="0.25">
      <c r="B619" s="184"/>
      <c r="C619" s="185"/>
      <c r="D619" s="186"/>
      <c r="E619" s="212"/>
      <c r="F619" s="190"/>
      <c r="G619" s="190"/>
      <c r="H619" s="192"/>
      <c r="I619" s="180"/>
    </row>
    <row r="620" spans="2:9" x14ac:dyDescent="0.25">
      <c r="B620" s="181">
        <v>4241</v>
      </c>
      <c r="C620" s="182"/>
      <c r="D620" s="183"/>
      <c r="E620" s="181" t="s">
        <v>214</v>
      </c>
      <c r="F620" s="189"/>
      <c r="G620" s="189"/>
      <c r="H620" s="191">
        <v>1617.01</v>
      </c>
      <c r="I620" s="179"/>
    </row>
    <row r="621" spans="2:9" x14ac:dyDescent="0.25">
      <c r="B621" s="184"/>
      <c r="C621" s="185"/>
      <c r="D621" s="186"/>
      <c r="E621" s="184"/>
      <c r="F621" s="190"/>
      <c r="G621" s="190"/>
      <c r="H621" s="192"/>
      <c r="I621" s="180"/>
    </row>
    <row r="622" spans="2:9" ht="15" hidden="1" customHeight="1" x14ac:dyDescent="0.25">
      <c r="B622" s="181">
        <v>426</v>
      </c>
      <c r="C622" s="182"/>
      <c r="D622" s="183"/>
      <c r="E622" s="211" t="s">
        <v>136</v>
      </c>
      <c r="F622" s="189"/>
      <c r="G622" s="189"/>
      <c r="H622" s="191"/>
      <c r="I622" s="179"/>
    </row>
    <row r="623" spans="2:9" ht="15" hidden="1" customHeight="1" x14ac:dyDescent="0.25">
      <c r="B623" s="184"/>
      <c r="C623" s="185"/>
      <c r="D623" s="186"/>
      <c r="E623" s="212"/>
      <c r="F623" s="190"/>
      <c r="G623" s="190"/>
      <c r="H623" s="192"/>
      <c r="I623" s="180"/>
    </row>
    <row r="624" spans="2:9" ht="15" hidden="1" customHeight="1" x14ac:dyDescent="0.25">
      <c r="B624" s="181">
        <v>4262</v>
      </c>
      <c r="C624" s="182"/>
      <c r="D624" s="183"/>
      <c r="E624" s="181" t="s">
        <v>218</v>
      </c>
      <c r="F624" s="189"/>
      <c r="G624" s="189"/>
      <c r="H624" s="191"/>
      <c r="I624" s="179"/>
    </row>
    <row r="625" spans="2:9" ht="15" hidden="1" customHeight="1" x14ac:dyDescent="0.25">
      <c r="B625" s="184"/>
      <c r="C625" s="185"/>
      <c r="D625" s="186"/>
      <c r="E625" s="184"/>
      <c r="F625" s="190"/>
      <c r="G625" s="190"/>
      <c r="H625" s="192"/>
      <c r="I625" s="180"/>
    </row>
    <row r="626" spans="2:9" hidden="1" x14ac:dyDescent="0.25">
      <c r="B626" s="196" t="s">
        <v>176</v>
      </c>
      <c r="C626" s="197"/>
      <c r="D626" s="198"/>
      <c r="E626" s="196" t="s">
        <v>177</v>
      </c>
      <c r="F626" s="193">
        <f>SUM(F628)</f>
        <v>0</v>
      </c>
      <c r="G626" s="193">
        <f>SUM(G628)</f>
        <v>0</v>
      </c>
      <c r="H626" s="191">
        <f>SUM(H628)</f>
        <v>0</v>
      </c>
      <c r="I626" s="179" t="e">
        <f t="shared" ref="I626:I647" si="59">SUM(H626/F626*100)</f>
        <v>#DIV/0!</v>
      </c>
    </row>
    <row r="627" spans="2:9" hidden="1" x14ac:dyDescent="0.25">
      <c r="B627" s="199"/>
      <c r="C627" s="200"/>
      <c r="D627" s="201"/>
      <c r="E627" s="199"/>
      <c r="F627" s="194"/>
      <c r="G627" s="194"/>
      <c r="H627" s="192"/>
      <c r="I627" s="180" t="e">
        <f t="shared" si="59"/>
        <v>#DIV/0!</v>
      </c>
    </row>
    <row r="628" spans="2:9" hidden="1" x14ac:dyDescent="0.25">
      <c r="B628" s="181">
        <v>4</v>
      </c>
      <c r="C628" s="182"/>
      <c r="D628" s="183"/>
      <c r="E628" s="181" t="s">
        <v>5</v>
      </c>
      <c r="F628" s="193">
        <f>SUM(F630)</f>
        <v>0</v>
      </c>
      <c r="G628" s="193">
        <f>SUM(G630)</f>
        <v>0</v>
      </c>
      <c r="H628" s="191">
        <f>SUM(H630)</f>
        <v>0</v>
      </c>
      <c r="I628" s="179" t="e">
        <f t="shared" si="59"/>
        <v>#DIV/0!</v>
      </c>
    </row>
    <row r="629" spans="2:9" hidden="1" x14ac:dyDescent="0.25">
      <c r="B629" s="184"/>
      <c r="C629" s="185"/>
      <c r="D629" s="186"/>
      <c r="E629" s="184"/>
      <c r="F629" s="194"/>
      <c r="G629" s="194"/>
      <c r="H629" s="192"/>
      <c r="I629" s="180" t="e">
        <f t="shared" si="59"/>
        <v>#DIV/0!</v>
      </c>
    </row>
    <row r="630" spans="2:9" hidden="1" x14ac:dyDescent="0.25">
      <c r="B630" s="181">
        <v>42</v>
      </c>
      <c r="C630" s="182"/>
      <c r="D630" s="183"/>
      <c r="E630" s="181" t="s">
        <v>188</v>
      </c>
      <c r="F630" s="193">
        <v>0</v>
      </c>
      <c r="G630" s="193">
        <v>0</v>
      </c>
      <c r="H630" s="191">
        <f>SUM(H632+H638)</f>
        <v>0</v>
      </c>
      <c r="I630" s="179" t="e">
        <f t="shared" si="59"/>
        <v>#DIV/0!</v>
      </c>
    </row>
    <row r="631" spans="2:9" hidden="1" x14ac:dyDescent="0.25">
      <c r="B631" s="184"/>
      <c r="C631" s="185"/>
      <c r="D631" s="186"/>
      <c r="E631" s="184"/>
      <c r="F631" s="194"/>
      <c r="G631" s="194"/>
      <c r="H631" s="192"/>
      <c r="I631" s="180" t="e">
        <f t="shared" si="59"/>
        <v>#DIV/0!</v>
      </c>
    </row>
    <row r="632" spans="2:9" ht="15" hidden="1" customHeight="1" x14ac:dyDescent="0.25">
      <c r="B632" s="181">
        <v>422</v>
      </c>
      <c r="C632" s="182"/>
      <c r="D632" s="183"/>
      <c r="E632" s="211" t="s">
        <v>217</v>
      </c>
      <c r="F632" s="189"/>
      <c r="G632" s="189"/>
      <c r="H632" s="191"/>
      <c r="I632" s="179" t="e">
        <f t="shared" si="59"/>
        <v>#DIV/0!</v>
      </c>
    </row>
    <row r="633" spans="2:9" ht="15" hidden="1" customHeight="1" x14ac:dyDescent="0.25">
      <c r="B633" s="184"/>
      <c r="C633" s="185"/>
      <c r="D633" s="186"/>
      <c r="E633" s="212"/>
      <c r="F633" s="190"/>
      <c r="G633" s="190"/>
      <c r="H633" s="192"/>
      <c r="I633" s="180" t="e">
        <f t="shared" si="59"/>
        <v>#DIV/0!</v>
      </c>
    </row>
    <row r="634" spans="2:9" ht="15" hidden="1" customHeight="1" x14ac:dyDescent="0.25">
      <c r="B634" s="181">
        <v>4221</v>
      </c>
      <c r="C634" s="182"/>
      <c r="D634" s="183"/>
      <c r="E634" s="181" t="s">
        <v>128</v>
      </c>
      <c r="F634" s="189"/>
      <c r="G634" s="189"/>
      <c r="H634" s="191"/>
      <c r="I634" s="179" t="e">
        <f t="shared" si="59"/>
        <v>#DIV/0!</v>
      </c>
    </row>
    <row r="635" spans="2:9" ht="15" hidden="1" customHeight="1" x14ac:dyDescent="0.25">
      <c r="B635" s="184"/>
      <c r="C635" s="185"/>
      <c r="D635" s="186"/>
      <c r="E635" s="184"/>
      <c r="F635" s="190"/>
      <c r="G635" s="190"/>
      <c r="H635" s="192"/>
      <c r="I635" s="180" t="e">
        <f t="shared" si="59"/>
        <v>#DIV/0!</v>
      </c>
    </row>
    <row r="636" spans="2:9" ht="15" hidden="1" customHeight="1" x14ac:dyDescent="0.25">
      <c r="B636" s="181">
        <v>4226</v>
      </c>
      <c r="C636" s="182"/>
      <c r="D636" s="183"/>
      <c r="E636" s="181" t="s">
        <v>130</v>
      </c>
      <c r="F636" s="189"/>
      <c r="G636" s="189"/>
      <c r="H636" s="191"/>
      <c r="I636" s="179" t="e">
        <f t="shared" si="59"/>
        <v>#DIV/0!</v>
      </c>
    </row>
    <row r="637" spans="2:9" ht="15" hidden="1" customHeight="1" x14ac:dyDescent="0.25">
      <c r="B637" s="184"/>
      <c r="C637" s="185"/>
      <c r="D637" s="186"/>
      <c r="E637" s="184"/>
      <c r="F637" s="190"/>
      <c r="G637" s="190"/>
      <c r="H637" s="192"/>
      <c r="I637" s="180" t="e">
        <f t="shared" si="59"/>
        <v>#DIV/0!</v>
      </c>
    </row>
    <row r="638" spans="2:9" ht="15" hidden="1" customHeight="1" x14ac:dyDescent="0.25">
      <c r="B638" s="181">
        <v>424</v>
      </c>
      <c r="C638" s="182"/>
      <c r="D638" s="183"/>
      <c r="E638" s="211" t="s">
        <v>215</v>
      </c>
      <c r="F638" s="193"/>
      <c r="G638" s="193"/>
      <c r="H638" s="193"/>
      <c r="I638" s="179" t="e">
        <f t="shared" si="59"/>
        <v>#DIV/0!</v>
      </c>
    </row>
    <row r="639" spans="2:9" ht="15" hidden="1" customHeight="1" x14ac:dyDescent="0.25">
      <c r="B639" s="184"/>
      <c r="C639" s="185"/>
      <c r="D639" s="186"/>
      <c r="E639" s="212"/>
      <c r="F639" s="194"/>
      <c r="G639" s="194"/>
      <c r="H639" s="194"/>
      <c r="I639" s="180" t="e">
        <f t="shared" si="59"/>
        <v>#DIV/0!</v>
      </c>
    </row>
    <row r="640" spans="2:9" ht="15" hidden="1" customHeight="1" x14ac:dyDescent="0.25">
      <c r="B640" s="181">
        <v>4241</v>
      </c>
      <c r="C640" s="182"/>
      <c r="D640" s="183"/>
      <c r="E640" s="181" t="s">
        <v>214</v>
      </c>
      <c r="F640" s="189"/>
      <c r="G640" s="189"/>
      <c r="H640" s="191"/>
      <c r="I640" s="179" t="e">
        <f t="shared" si="59"/>
        <v>#DIV/0!</v>
      </c>
    </row>
    <row r="641" spans="2:9" ht="15" hidden="1" customHeight="1" x14ac:dyDescent="0.25">
      <c r="B641" s="184"/>
      <c r="C641" s="185"/>
      <c r="D641" s="186"/>
      <c r="E641" s="184"/>
      <c r="F641" s="190"/>
      <c r="G641" s="190"/>
      <c r="H641" s="192"/>
      <c r="I641" s="180" t="e">
        <f t="shared" si="59"/>
        <v>#DIV/0!</v>
      </c>
    </row>
    <row r="642" spans="2:9" x14ac:dyDescent="0.25">
      <c r="B642" s="196" t="s">
        <v>248</v>
      </c>
      <c r="C642" s="197"/>
      <c r="D642" s="198"/>
      <c r="E642" s="196" t="s">
        <v>177</v>
      </c>
      <c r="F642" s="193">
        <f>SUM(F644)</f>
        <v>10000</v>
      </c>
      <c r="G642" s="193">
        <f>SUM(G644)</f>
        <v>0</v>
      </c>
      <c r="H642" s="191">
        <f>SUM(H644)</f>
        <v>6319.5499999999993</v>
      </c>
      <c r="I642" s="179">
        <f t="shared" si="59"/>
        <v>63.195499999999996</v>
      </c>
    </row>
    <row r="643" spans="2:9" x14ac:dyDescent="0.25">
      <c r="B643" s="199"/>
      <c r="C643" s="200"/>
      <c r="D643" s="201"/>
      <c r="E643" s="199"/>
      <c r="F643" s="194"/>
      <c r="G643" s="194"/>
      <c r="H643" s="192"/>
      <c r="I643" s="180" t="e">
        <f t="shared" si="59"/>
        <v>#DIV/0!</v>
      </c>
    </row>
    <row r="644" spans="2:9" x14ac:dyDescent="0.25">
      <c r="B644" s="181">
        <v>4</v>
      </c>
      <c r="C644" s="182"/>
      <c r="D644" s="183"/>
      <c r="E644" s="181" t="s">
        <v>5</v>
      </c>
      <c r="F644" s="193">
        <f>SUM(F646)</f>
        <v>10000</v>
      </c>
      <c r="G644" s="193">
        <f>SUM(G646)</f>
        <v>0</v>
      </c>
      <c r="H644" s="191">
        <f>SUM(H646)</f>
        <v>6319.5499999999993</v>
      </c>
      <c r="I644" s="179">
        <f t="shared" si="59"/>
        <v>63.195499999999996</v>
      </c>
    </row>
    <row r="645" spans="2:9" x14ac:dyDescent="0.25">
      <c r="B645" s="184"/>
      <c r="C645" s="185"/>
      <c r="D645" s="186"/>
      <c r="E645" s="184"/>
      <c r="F645" s="194"/>
      <c r="G645" s="194"/>
      <c r="H645" s="192"/>
      <c r="I645" s="180" t="e">
        <f t="shared" si="59"/>
        <v>#DIV/0!</v>
      </c>
    </row>
    <row r="646" spans="2:9" x14ac:dyDescent="0.25">
      <c r="B646" s="181">
        <v>42</v>
      </c>
      <c r="C646" s="182"/>
      <c r="D646" s="183"/>
      <c r="E646" s="181" t="s">
        <v>188</v>
      </c>
      <c r="F646" s="193">
        <v>10000</v>
      </c>
      <c r="G646" s="193">
        <v>0</v>
      </c>
      <c r="H646" s="191">
        <f>SUM(H648+H654)</f>
        <v>6319.5499999999993</v>
      </c>
      <c r="I646" s="179">
        <f t="shared" si="59"/>
        <v>63.195499999999996</v>
      </c>
    </row>
    <row r="647" spans="2:9" x14ac:dyDescent="0.25">
      <c r="B647" s="184"/>
      <c r="C647" s="185"/>
      <c r="D647" s="186"/>
      <c r="E647" s="184"/>
      <c r="F647" s="194"/>
      <c r="G647" s="194"/>
      <c r="H647" s="192"/>
      <c r="I647" s="180" t="e">
        <f t="shared" si="59"/>
        <v>#DIV/0!</v>
      </c>
    </row>
    <row r="648" spans="2:9" x14ac:dyDescent="0.25">
      <c r="B648" s="181">
        <v>422</v>
      </c>
      <c r="C648" s="182"/>
      <c r="D648" s="183"/>
      <c r="E648" s="211" t="s">
        <v>217</v>
      </c>
      <c r="F648" s="189"/>
      <c r="G648" s="189"/>
      <c r="H648" s="191">
        <f>SUM(H650:H653)</f>
        <v>6319.5499999999993</v>
      </c>
      <c r="I648" s="179"/>
    </row>
    <row r="649" spans="2:9" x14ac:dyDescent="0.25">
      <c r="B649" s="184"/>
      <c r="C649" s="185"/>
      <c r="D649" s="186"/>
      <c r="E649" s="212"/>
      <c r="F649" s="190"/>
      <c r="G649" s="190"/>
      <c r="H649" s="192"/>
      <c r="I649" s="180"/>
    </row>
    <row r="650" spans="2:9" x14ac:dyDescent="0.25">
      <c r="B650" s="181">
        <v>4221</v>
      </c>
      <c r="C650" s="182"/>
      <c r="D650" s="183"/>
      <c r="E650" s="181" t="s">
        <v>128</v>
      </c>
      <c r="F650" s="189"/>
      <c r="G650" s="189"/>
      <c r="H650" s="191">
        <v>769.27</v>
      </c>
      <c r="I650" s="179"/>
    </row>
    <row r="651" spans="2:9" x14ac:dyDescent="0.25">
      <c r="B651" s="184"/>
      <c r="C651" s="185"/>
      <c r="D651" s="186"/>
      <c r="E651" s="184"/>
      <c r="F651" s="190"/>
      <c r="G651" s="190"/>
      <c r="H651" s="192"/>
      <c r="I651" s="180"/>
    </row>
    <row r="652" spans="2:9" x14ac:dyDescent="0.25">
      <c r="B652" s="181">
        <v>4226</v>
      </c>
      <c r="C652" s="182"/>
      <c r="D652" s="183"/>
      <c r="E652" s="181" t="s">
        <v>130</v>
      </c>
      <c r="F652" s="189"/>
      <c r="G652" s="189"/>
      <c r="H652" s="191">
        <v>5550.28</v>
      </c>
      <c r="I652" s="179"/>
    </row>
    <row r="653" spans="2:9" x14ac:dyDescent="0.25">
      <c r="B653" s="184"/>
      <c r="C653" s="185"/>
      <c r="D653" s="186"/>
      <c r="E653" s="184"/>
      <c r="F653" s="190"/>
      <c r="G653" s="190"/>
      <c r="H653" s="192"/>
      <c r="I653" s="180"/>
    </row>
    <row r="654" spans="2:9" x14ac:dyDescent="0.25">
      <c r="B654" s="181">
        <v>424</v>
      </c>
      <c r="C654" s="182"/>
      <c r="D654" s="183"/>
      <c r="E654" s="211" t="s">
        <v>215</v>
      </c>
      <c r="F654" s="193"/>
      <c r="G654" s="193"/>
      <c r="H654" s="193">
        <f>SUM(H656)</f>
        <v>0</v>
      </c>
      <c r="I654" s="179"/>
    </row>
    <row r="655" spans="2:9" x14ac:dyDescent="0.25">
      <c r="B655" s="184"/>
      <c r="C655" s="185"/>
      <c r="D655" s="186"/>
      <c r="E655" s="212"/>
      <c r="F655" s="194"/>
      <c r="G655" s="194"/>
      <c r="H655" s="194"/>
      <c r="I655" s="180"/>
    </row>
    <row r="656" spans="2:9" x14ac:dyDescent="0.25">
      <c r="B656" s="181">
        <v>4241</v>
      </c>
      <c r="C656" s="182"/>
      <c r="D656" s="183"/>
      <c r="E656" s="181" t="s">
        <v>214</v>
      </c>
      <c r="F656" s="189"/>
      <c r="G656" s="189"/>
      <c r="H656" s="191">
        <v>0</v>
      </c>
      <c r="I656" s="179"/>
    </row>
    <row r="657" spans="2:9" x14ac:dyDescent="0.25">
      <c r="B657" s="184"/>
      <c r="C657" s="185"/>
      <c r="D657" s="186"/>
      <c r="E657" s="184"/>
      <c r="F657" s="190"/>
      <c r="G657" s="190"/>
      <c r="H657" s="192"/>
      <c r="I657" s="180"/>
    </row>
    <row r="658" spans="2:9" x14ac:dyDescent="0.25">
      <c r="B658" s="196" t="s">
        <v>160</v>
      </c>
      <c r="C658" s="197"/>
      <c r="D658" s="198"/>
      <c r="E658" s="196" t="s">
        <v>161</v>
      </c>
      <c r="F658" s="193">
        <f>SUM(F660)</f>
        <v>700</v>
      </c>
      <c r="G658" s="193">
        <f>SUM(G660)</f>
        <v>0</v>
      </c>
      <c r="H658" s="191">
        <f>SUM(H660)</f>
        <v>660.79</v>
      </c>
      <c r="I658" s="179">
        <f t="shared" ref="I658:I663" si="60">SUM(H658/F658*100)</f>
        <v>94.398571428571415</v>
      </c>
    </row>
    <row r="659" spans="2:9" x14ac:dyDescent="0.25">
      <c r="B659" s="199"/>
      <c r="C659" s="200"/>
      <c r="D659" s="201"/>
      <c r="E659" s="199"/>
      <c r="F659" s="194"/>
      <c r="G659" s="194"/>
      <c r="H659" s="192"/>
      <c r="I659" s="180" t="e">
        <f t="shared" si="60"/>
        <v>#DIV/0!</v>
      </c>
    </row>
    <row r="660" spans="2:9" x14ac:dyDescent="0.25">
      <c r="B660" s="181">
        <v>4</v>
      </c>
      <c r="C660" s="182"/>
      <c r="D660" s="183"/>
      <c r="E660" s="181" t="s">
        <v>5</v>
      </c>
      <c r="F660" s="193">
        <f>SUM(F662)</f>
        <v>700</v>
      </c>
      <c r="G660" s="193">
        <f>SUM(G662)</f>
        <v>0</v>
      </c>
      <c r="H660" s="193">
        <f t="shared" ref="H660" si="61">SUM(H662)</f>
        <v>660.79</v>
      </c>
      <c r="I660" s="179">
        <f t="shared" si="60"/>
        <v>94.398571428571415</v>
      </c>
    </row>
    <row r="661" spans="2:9" x14ac:dyDescent="0.25">
      <c r="B661" s="184"/>
      <c r="C661" s="185"/>
      <c r="D661" s="186"/>
      <c r="E661" s="184"/>
      <c r="F661" s="194"/>
      <c r="G661" s="194"/>
      <c r="H661" s="194"/>
      <c r="I661" s="180" t="e">
        <f t="shared" si="60"/>
        <v>#DIV/0!</v>
      </c>
    </row>
    <row r="662" spans="2:9" x14ac:dyDescent="0.25">
      <c r="B662" s="181">
        <v>42</v>
      </c>
      <c r="C662" s="182"/>
      <c r="D662" s="183"/>
      <c r="E662" s="181" t="s">
        <v>188</v>
      </c>
      <c r="F662" s="193">
        <v>700</v>
      </c>
      <c r="G662" s="193">
        <v>0</v>
      </c>
      <c r="H662" s="193">
        <f t="shared" ref="H662" si="62">SUM(H664)</f>
        <v>660.79</v>
      </c>
      <c r="I662" s="179">
        <f t="shared" si="60"/>
        <v>94.398571428571415</v>
      </c>
    </row>
    <row r="663" spans="2:9" x14ac:dyDescent="0.25">
      <c r="B663" s="184"/>
      <c r="C663" s="185"/>
      <c r="D663" s="186"/>
      <c r="E663" s="184"/>
      <c r="F663" s="194"/>
      <c r="G663" s="194"/>
      <c r="H663" s="194"/>
      <c r="I663" s="180" t="e">
        <f t="shared" si="60"/>
        <v>#DIV/0!</v>
      </c>
    </row>
    <row r="664" spans="2:9" x14ac:dyDescent="0.25">
      <c r="B664" s="181">
        <v>424</v>
      </c>
      <c r="C664" s="182"/>
      <c r="D664" s="183"/>
      <c r="E664" s="211" t="s">
        <v>215</v>
      </c>
      <c r="F664" s="193"/>
      <c r="G664" s="193"/>
      <c r="H664" s="193">
        <f>SUM(H666)</f>
        <v>660.79</v>
      </c>
      <c r="I664" s="179"/>
    </row>
    <row r="665" spans="2:9" x14ac:dyDescent="0.25">
      <c r="B665" s="184"/>
      <c r="C665" s="185"/>
      <c r="D665" s="186"/>
      <c r="E665" s="212"/>
      <c r="F665" s="194"/>
      <c r="G665" s="194"/>
      <c r="H665" s="194"/>
      <c r="I665" s="180"/>
    </row>
    <row r="666" spans="2:9" x14ac:dyDescent="0.25">
      <c r="B666" s="181">
        <v>4241</v>
      </c>
      <c r="C666" s="182"/>
      <c r="D666" s="183"/>
      <c r="E666" s="181" t="s">
        <v>214</v>
      </c>
      <c r="F666" s="189"/>
      <c r="G666" s="189"/>
      <c r="H666" s="191">
        <v>660.79</v>
      </c>
      <c r="I666" s="179"/>
    </row>
    <row r="667" spans="2:9" x14ac:dyDescent="0.25">
      <c r="B667" s="184"/>
      <c r="C667" s="185"/>
      <c r="D667" s="186"/>
      <c r="E667" s="184"/>
      <c r="F667" s="190"/>
      <c r="G667" s="190"/>
      <c r="H667" s="192"/>
      <c r="I667" s="180"/>
    </row>
    <row r="668" spans="2:9" x14ac:dyDescent="0.25">
      <c r="B668" s="196" t="s">
        <v>178</v>
      </c>
      <c r="C668" s="197"/>
      <c r="D668" s="198"/>
      <c r="E668" s="196" t="s">
        <v>179</v>
      </c>
      <c r="F668" s="193">
        <f>SUM(F670)</f>
        <v>200</v>
      </c>
      <c r="G668" s="193">
        <f>SUM(G670)</f>
        <v>0</v>
      </c>
      <c r="H668" s="191">
        <f>SUM(H670)</f>
        <v>0</v>
      </c>
      <c r="I668" s="179">
        <f t="shared" ref="I668:I673" si="63">SUM(H668/F668*100)</f>
        <v>0</v>
      </c>
    </row>
    <row r="669" spans="2:9" x14ac:dyDescent="0.25">
      <c r="B669" s="199"/>
      <c r="C669" s="200"/>
      <c r="D669" s="201"/>
      <c r="E669" s="199"/>
      <c r="F669" s="194"/>
      <c r="G669" s="194"/>
      <c r="H669" s="192"/>
      <c r="I669" s="180" t="e">
        <f t="shared" si="63"/>
        <v>#DIV/0!</v>
      </c>
    </row>
    <row r="670" spans="2:9" x14ac:dyDescent="0.25">
      <c r="B670" s="181">
        <v>4</v>
      </c>
      <c r="C670" s="182"/>
      <c r="D670" s="183"/>
      <c r="E670" s="181" t="s">
        <v>5</v>
      </c>
      <c r="F670" s="193">
        <f>SUM(F672)</f>
        <v>200</v>
      </c>
      <c r="G670" s="193">
        <f>SUM(G672)</f>
        <v>0</v>
      </c>
      <c r="H670" s="193">
        <f t="shared" ref="H670" si="64">SUM(H672)</f>
        <v>0</v>
      </c>
      <c r="I670" s="179">
        <f t="shared" si="63"/>
        <v>0</v>
      </c>
    </row>
    <row r="671" spans="2:9" x14ac:dyDescent="0.25">
      <c r="B671" s="184"/>
      <c r="C671" s="185"/>
      <c r="D671" s="186"/>
      <c r="E671" s="184"/>
      <c r="F671" s="194"/>
      <c r="G671" s="194"/>
      <c r="H671" s="194"/>
      <c r="I671" s="180" t="e">
        <f t="shared" si="63"/>
        <v>#DIV/0!</v>
      </c>
    </row>
    <row r="672" spans="2:9" x14ac:dyDescent="0.25">
      <c r="B672" s="181">
        <v>42</v>
      </c>
      <c r="C672" s="182"/>
      <c r="D672" s="183"/>
      <c r="E672" s="181" t="s">
        <v>188</v>
      </c>
      <c r="F672" s="193">
        <v>200</v>
      </c>
      <c r="G672" s="193">
        <v>0</v>
      </c>
      <c r="H672" s="193">
        <f t="shared" ref="H672" si="65">SUM(H674)</f>
        <v>0</v>
      </c>
      <c r="I672" s="179">
        <f t="shared" si="63"/>
        <v>0</v>
      </c>
    </row>
    <row r="673" spans="2:9" x14ac:dyDescent="0.25">
      <c r="B673" s="184"/>
      <c r="C673" s="185"/>
      <c r="D673" s="186"/>
      <c r="E673" s="184"/>
      <c r="F673" s="194"/>
      <c r="G673" s="194"/>
      <c r="H673" s="194"/>
      <c r="I673" s="180" t="e">
        <f t="shared" si="63"/>
        <v>#DIV/0!</v>
      </c>
    </row>
    <row r="674" spans="2:9" x14ac:dyDescent="0.25">
      <c r="B674" s="181">
        <v>424</v>
      </c>
      <c r="C674" s="182"/>
      <c r="D674" s="183"/>
      <c r="E674" s="211" t="s">
        <v>215</v>
      </c>
      <c r="F674" s="193"/>
      <c r="G674" s="193"/>
      <c r="H674" s="193">
        <f>SUM(H676)</f>
        <v>0</v>
      </c>
      <c r="I674" s="179"/>
    </row>
    <row r="675" spans="2:9" x14ac:dyDescent="0.25">
      <c r="B675" s="184"/>
      <c r="C675" s="185"/>
      <c r="D675" s="186"/>
      <c r="E675" s="212"/>
      <c r="F675" s="194"/>
      <c r="G675" s="194"/>
      <c r="H675" s="194"/>
      <c r="I675" s="180"/>
    </row>
    <row r="676" spans="2:9" x14ac:dyDescent="0.25">
      <c r="B676" s="181">
        <v>4241</v>
      </c>
      <c r="C676" s="182"/>
      <c r="D676" s="183"/>
      <c r="E676" s="181" t="s">
        <v>214</v>
      </c>
      <c r="F676" s="189"/>
      <c r="G676" s="189"/>
      <c r="H676" s="191">
        <v>0</v>
      </c>
      <c r="I676" s="179"/>
    </row>
    <row r="677" spans="2:9" x14ac:dyDescent="0.25">
      <c r="B677" s="184"/>
      <c r="C677" s="185"/>
      <c r="D677" s="186"/>
      <c r="E677" s="184"/>
      <c r="F677" s="190"/>
      <c r="G677" s="190"/>
      <c r="H677" s="192"/>
      <c r="I677" s="180"/>
    </row>
    <row r="678" spans="2:9" ht="15" hidden="1" customHeight="1" x14ac:dyDescent="0.25">
      <c r="B678" s="196" t="s">
        <v>180</v>
      </c>
      <c r="C678" s="197"/>
      <c r="D678" s="198"/>
      <c r="E678" s="196" t="s">
        <v>181</v>
      </c>
      <c r="F678" s="189"/>
      <c r="G678" s="189"/>
      <c r="H678" s="191">
        <f>SUM(H680)</f>
        <v>5296.19</v>
      </c>
      <c r="I678" s="179" t="e">
        <f t="shared" ref="I678:I687" si="66">SUM(H678/G678*100)</f>
        <v>#DIV/0!</v>
      </c>
    </row>
    <row r="679" spans="2:9" ht="15" hidden="1" customHeight="1" x14ac:dyDescent="0.25">
      <c r="B679" s="199"/>
      <c r="C679" s="200"/>
      <c r="D679" s="201"/>
      <c r="E679" s="199"/>
      <c r="F679" s="190"/>
      <c r="G679" s="190"/>
      <c r="H679" s="192"/>
      <c r="I679" s="180" t="e">
        <f t="shared" si="66"/>
        <v>#DIV/0!</v>
      </c>
    </row>
    <row r="680" spans="2:9" ht="15" hidden="1" customHeight="1" x14ac:dyDescent="0.25">
      <c r="B680" s="181">
        <v>4</v>
      </c>
      <c r="C680" s="182"/>
      <c r="D680" s="183"/>
      <c r="E680" s="181" t="s">
        <v>5</v>
      </c>
      <c r="F680" s="193"/>
      <c r="G680" s="193"/>
      <c r="H680" s="193">
        <f t="shared" ref="H680" si="67">SUM(H682)</f>
        <v>5296.19</v>
      </c>
      <c r="I680" s="179" t="e">
        <f t="shared" si="66"/>
        <v>#DIV/0!</v>
      </c>
    </row>
    <row r="681" spans="2:9" ht="15" hidden="1" customHeight="1" x14ac:dyDescent="0.25">
      <c r="B681" s="184"/>
      <c r="C681" s="185"/>
      <c r="D681" s="186"/>
      <c r="E681" s="184"/>
      <c r="F681" s="194"/>
      <c r="G681" s="194"/>
      <c r="H681" s="194"/>
      <c r="I681" s="180" t="e">
        <f t="shared" si="66"/>
        <v>#DIV/0!</v>
      </c>
    </row>
    <row r="682" spans="2:9" ht="15" hidden="1" customHeight="1" x14ac:dyDescent="0.25">
      <c r="B682" s="181">
        <v>42</v>
      </c>
      <c r="C682" s="182"/>
      <c r="D682" s="183"/>
      <c r="E682" s="181" t="s">
        <v>188</v>
      </c>
      <c r="F682" s="193"/>
      <c r="G682" s="193"/>
      <c r="H682" s="193">
        <f t="shared" ref="H682" si="68">SUM(H694+H700)</f>
        <v>5296.19</v>
      </c>
      <c r="I682" s="179" t="e">
        <f t="shared" si="66"/>
        <v>#DIV/0!</v>
      </c>
    </row>
    <row r="683" spans="2:9" ht="15" hidden="1" customHeight="1" x14ac:dyDescent="0.25">
      <c r="B683" s="184"/>
      <c r="C683" s="185"/>
      <c r="D683" s="186"/>
      <c r="E683" s="184"/>
      <c r="F683" s="194"/>
      <c r="G683" s="194"/>
      <c r="H683" s="194"/>
      <c r="I683" s="180" t="e">
        <f t="shared" si="66"/>
        <v>#DIV/0!</v>
      </c>
    </row>
    <row r="684" spans="2:9" ht="15" hidden="1" customHeight="1" x14ac:dyDescent="0.25">
      <c r="B684" s="256" t="s">
        <v>189</v>
      </c>
      <c r="C684" s="257"/>
      <c r="D684" s="258"/>
      <c r="E684" s="262" t="s">
        <v>190</v>
      </c>
      <c r="F684" s="193"/>
      <c r="G684" s="193"/>
      <c r="H684" s="193">
        <f t="shared" ref="H684" si="69">SUM(H686)</f>
        <v>0</v>
      </c>
      <c r="I684" s="179" t="e">
        <f t="shared" si="66"/>
        <v>#DIV/0!</v>
      </c>
    </row>
    <row r="685" spans="2:9" ht="15" hidden="1" customHeight="1" x14ac:dyDescent="0.25">
      <c r="B685" s="259"/>
      <c r="C685" s="260"/>
      <c r="D685" s="261"/>
      <c r="E685" s="263"/>
      <c r="F685" s="194"/>
      <c r="G685" s="194"/>
      <c r="H685" s="194"/>
      <c r="I685" s="180" t="e">
        <f t="shared" si="66"/>
        <v>#DIV/0!</v>
      </c>
    </row>
    <row r="686" spans="2:9" ht="15" hidden="1" customHeight="1" x14ac:dyDescent="0.25">
      <c r="B686" s="196" t="s">
        <v>160</v>
      </c>
      <c r="C686" s="197"/>
      <c r="D686" s="198"/>
      <c r="E686" s="196" t="s">
        <v>161</v>
      </c>
      <c r="F686" s="193"/>
      <c r="G686" s="193"/>
      <c r="H686" s="193"/>
      <c r="I686" s="179" t="e">
        <f t="shared" si="66"/>
        <v>#DIV/0!</v>
      </c>
    </row>
    <row r="687" spans="2:9" ht="15" hidden="1" customHeight="1" x14ac:dyDescent="0.25">
      <c r="B687" s="199"/>
      <c r="C687" s="200"/>
      <c r="D687" s="201"/>
      <c r="E687" s="199"/>
      <c r="F687" s="194"/>
      <c r="G687" s="194"/>
      <c r="H687" s="194"/>
      <c r="I687" s="180" t="e">
        <f t="shared" si="66"/>
        <v>#DIV/0!</v>
      </c>
    </row>
    <row r="688" spans="2:9" x14ac:dyDescent="0.25">
      <c r="B688" s="196" t="s">
        <v>180</v>
      </c>
      <c r="C688" s="197"/>
      <c r="D688" s="198"/>
      <c r="E688" s="196" t="s">
        <v>181</v>
      </c>
      <c r="F688" s="193">
        <f>SUM(F690)</f>
        <v>5297.53</v>
      </c>
      <c r="G688" s="193">
        <f>SUM(G690)</f>
        <v>0</v>
      </c>
      <c r="H688" s="193">
        <f t="shared" ref="H688" si="70">SUM(H690)</f>
        <v>5296.19</v>
      </c>
      <c r="I688" s="179">
        <f t="shared" ref="I688:I693" si="71">SUM(H688/F688*100)</f>
        <v>99.974705192797401</v>
      </c>
    </row>
    <row r="689" spans="2:9" x14ac:dyDescent="0.25">
      <c r="B689" s="199"/>
      <c r="C689" s="200"/>
      <c r="D689" s="201"/>
      <c r="E689" s="199"/>
      <c r="F689" s="194"/>
      <c r="G689" s="194"/>
      <c r="H689" s="194"/>
      <c r="I689" s="180" t="e">
        <f t="shared" si="71"/>
        <v>#DIV/0!</v>
      </c>
    </row>
    <row r="690" spans="2:9" x14ac:dyDescent="0.25">
      <c r="B690" s="181">
        <v>4</v>
      </c>
      <c r="C690" s="182"/>
      <c r="D690" s="183"/>
      <c r="E690" s="181" t="s">
        <v>5</v>
      </c>
      <c r="F690" s="193">
        <f>SUM(F692)</f>
        <v>5297.53</v>
      </c>
      <c r="G690" s="193">
        <f>SUM(G692)</f>
        <v>0</v>
      </c>
      <c r="H690" s="193">
        <f t="shared" ref="H690" si="72">SUM(H692)</f>
        <v>5296.19</v>
      </c>
      <c r="I690" s="179">
        <f t="shared" si="71"/>
        <v>99.974705192797401</v>
      </c>
    </row>
    <row r="691" spans="2:9" x14ac:dyDescent="0.25">
      <c r="B691" s="184"/>
      <c r="C691" s="185"/>
      <c r="D691" s="186"/>
      <c r="E691" s="184"/>
      <c r="F691" s="194"/>
      <c r="G691" s="194"/>
      <c r="H691" s="194"/>
      <c r="I691" s="180" t="e">
        <f t="shared" si="71"/>
        <v>#DIV/0!</v>
      </c>
    </row>
    <row r="692" spans="2:9" x14ac:dyDescent="0.25">
      <c r="B692" s="181">
        <v>42</v>
      </c>
      <c r="C692" s="182"/>
      <c r="D692" s="183"/>
      <c r="E692" s="181" t="s">
        <v>188</v>
      </c>
      <c r="F692" s="193">
        <v>5297.53</v>
      </c>
      <c r="G692" s="193">
        <v>0</v>
      </c>
      <c r="H692" s="193">
        <f t="shared" ref="H692" si="73">SUM(H694+H700)</f>
        <v>5296.19</v>
      </c>
      <c r="I692" s="179">
        <f t="shared" si="71"/>
        <v>99.974705192797401</v>
      </c>
    </row>
    <row r="693" spans="2:9" x14ac:dyDescent="0.25">
      <c r="B693" s="184"/>
      <c r="C693" s="185"/>
      <c r="D693" s="186"/>
      <c r="E693" s="184"/>
      <c r="F693" s="194"/>
      <c r="G693" s="194"/>
      <c r="H693" s="194"/>
      <c r="I693" s="180" t="e">
        <f t="shared" si="71"/>
        <v>#DIV/0!</v>
      </c>
    </row>
    <row r="694" spans="2:9" x14ac:dyDescent="0.25">
      <c r="B694" s="181">
        <v>422</v>
      </c>
      <c r="C694" s="182"/>
      <c r="D694" s="183"/>
      <c r="E694" s="211" t="s">
        <v>217</v>
      </c>
      <c r="F694" s="193"/>
      <c r="G694" s="193"/>
      <c r="H694" s="193">
        <f>SUM(H696:H699)</f>
        <v>5022.75</v>
      </c>
      <c r="I694" s="179"/>
    </row>
    <row r="695" spans="2:9" x14ac:dyDescent="0.25">
      <c r="B695" s="184"/>
      <c r="C695" s="185"/>
      <c r="D695" s="186"/>
      <c r="E695" s="212"/>
      <c r="F695" s="194"/>
      <c r="G695" s="194"/>
      <c r="H695" s="194"/>
      <c r="I695" s="180"/>
    </row>
    <row r="696" spans="2:9" x14ac:dyDescent="0.25">
      <c r="B696" s="181">
        <v>4221</v>
      </c>
      <c r="C696" s="182"/>
      <c r="D696" s="183"/>
      <c r="E696" s="181" t="s">
        <v>128</v>
      </c>
      <c r="F696" s="189"/>
      <c r="G696" s="189"/>
      <c r="H696" s="191">
        <v>0</v>
      </c>
      <c r="I696" s="179"/>
    </row>
    <row r="697" spans="2:9" x14ac:dyDescent="0.25">
      <c r="B697" s="184"/>
      <c r="C697" s="185"/>
      <c r="D697" s="186"/>
      <c r="E697" s="184"/>
      <c r="F697" s="190"/>
      <c r="G697" s="190"/>
      <c r="H697" s="192"/>
      <c r="I697" s="180"/>
    </row>
    <row r="698" spans="2:9" x14ac:dyDescent="0.25">
      <c r="B698" s="181">
        <v>4226</v>
      </c>
      <c r="C698" s="182"/>
      <c r="D698" s="183"/>
      <c r="E698" s="181" t="s">
        <v>130</v>
      </c>
      <c r="F698" s="189"/>
      <c r="G698" s="189"/>
      <c r="H698" s="191">
        <v>5022.75</v>
      </c>
      <c r="I698" s="179"/>
    </row>
    <row r="699" spans="2:9" x14ac:dyDescent="0.25">
      <c r="B699" s="184"/>
      <c r="C699" s="185"/>
      <c r="D699" s="186"/>
      <c r="E699" s="184"/>
      <c r="F699" s="190"/>
      <c r="G699" s="190"/>
      <c r="H699" s="192"/>
      <c r="I699" s="180"/>
    </row>
    <row r="700" spans="2:9" x14ac:dyDescent="0.25">
      <c r="B700" s="181">
        <v>424</v>
      </c>
      <c r="C700" s="182"/>
      <c r="D700" s="183"/>
      <c r="E700" s="211" t="s">
        <v>215</v>
      </c>
      <c r="F700" s="193"/>
      <c r="G700" s="193"/>
      <c r="H700" s="193">
        <f>SUM(H702)</f>
        <v>273.44</v>
      </c>
      <c r="I700" s="179"/>
    </row>
    <row r="701" spans="2:9" x14ac:dyDescent="0.25">
      <c r="B701" s="184"/>
      <c r="C701" s="185"/>
      <c r="D701" s="186"/>
      <c r="E701" s="212"/>
      <c r="F701" s="194"/>
      <c r="G701" s="194"/>
      <c r="H701" s="194"/>
      <c r="I701" s="180"/>
    </row>
    <row r="702" spans="2:9" x14ac:dyDescent="0.25">
      <c r="B702" s="181">
        <v>4241</v>
      </c>
      <c r="C702" s="182"/>
      <c r="D702" s="183"/>
      <c r="E702" s="181" t="s">
        <v>214</v>
      </c>
      <c r="F702" s="189"/>
      <c r="G702" s="189"/>
      <c r="H702" s="191">
        <v>273.44</v>
      </c>
      <c r="I702" s="179"/>
    </row>
    <row r="703" spans="2:9" x14ac:dyDescent="0.25">
      <c r="B703" s="184"/>
      <c r="C703" s="185"/>
      <c r="D703" s="186"/>
      <c r="E703" s="184"/>
      <c r="F703" s="190"/>
      <c r="G703" s="190"/>
      <c r="H703" s="192"/>
      <c r="I703" s="180"/>
    </row>
    <row r="704" spans="2:9" x14ac:dyDescent="0.25">
      <c r="B704" s="246" t="s">
        <v>191</v>
      </c>
      <c r="C704" s="247"/>
      <c r="D704" s="248"/>
      <c r="E704" s="252" t="s">
        <v>192</v>
      </c>
      <c r="F704" s="217">
        <f>SUM(F706)</f>
        <v>5000</v>
      </c>
      <c r="G704" s="217">
        <f>SUM(G706)</f>
        <v>0</v>
      </c>
      <c r="H704" s="219">
        <f>SUM(H706)</f>
        <v>0</v>
      </c>
      <c r="I704" s="213">
        <f t="shared" ref="I704:I711" si="74">SUM(H704/F704*100)</f>
        <v>0</v>
      </c>
    </row>
    <row r="705" spans="2:9" x14ac:dyDescent="0.25">
      <c r="B705" s="249"/>
      <c r="C705" s="250"/>
      <c r="D705" s="251"/>
      <c r="E705" s="253"/>
      <c r="F705" s="218"/>
      <c r="G705" s="218"/>
      <c r="H705" s="220"/>
      <c r="I705" s="214" t="e">
        <f t="shared" si="74"/>
        <v>#DIV/0!</v>
      </c>
    </row>
    <row r="706" spans="2:9" ht="15" customHeight="1" x14ac:dyDescent="0.25">
      <c r="B706" s="196" t="s">
        <v>156</v>
      </c>
      <c r="C706" s="197"/>
      <c r="D706" s="198"/>
      <c r="E706" s="196" t="s">
        <v>157</v>
      </c>
      <c r="F706" s="193">
        <f>SUM(F708)</f>
        <v>5000</v>
      </c>
      <c r="G706" s="193">
        <f>SUM(G708)</f>
        <v>0</v>
      </c>
      <c r="H706" s="191">
        <f>SUM(H708)</f>
        <v>0</v>
      </c>
      <c r="I706" s="179">
        <f t="shared" si="74"/>
        <v>0</v>
      </c>
    </row>
    <row r="707" spans="2:9" ht="15" customHeight="1" x14ac:dyDescent="0.25">
      <c r="B707" s="199"/>
      <c r="C707" s="200"/>
      <c r="D707" s="201"/>
      <c r="E707" s="199"/>
      <c r="F707" s="194"/>
      <c r="G707" s="194"/>
      <c r="H707" s="192"/>
      <c r="I707" s="180" t="e">
        <f t="shared" si="74"/>
        <v>#DIV/0!</v>
      </c>
    </row>
    <row r="708" spans="2:9" x14ac:dyDescent="0.25">
      <c r="B708" s="181">
        <v>3</v>
      </c>
      <c r="C708" s="182"/>
      <c r="D708" s="183"/>
      <c r="E708" s="181" t="s">
        <v>3</v>
      </c>
      <c r="F708" s="193">
        <f>SUM(F710)</f>
        <v>5000</v>
      </c>
      <c r="G708" s="193">
        <f>SUM(G710)</f>
        <v>0</v>
      </c>
      <c r="H708" s="193">
        <f t="shared" ref="H708" si="75">SUM(H710)</f>
        <v>0</v>
      </c>
      <c r="I708" s="179">
        <f t="shared" si="74"/>
        <v>0</v>
      </c>
    </row>
    <row r="709" spans="2:9" x14ac:dyDescent="0.25">
      <c r="B709" s="184"/>
      <c r="C709" s="185"/>
      <c r="D709" s="186"/>
      <c r="E709" s="184"/>
      <c r="F709" s="194"/>
      <c r="G709" s="194"/>
      <c r="H709" s="194"/>
      <c r="I709" s="180" t="e">
        <f t="shared" si="74"/>
        <v>#DIV/0!</v>
      </c>
    </row>
    <row r="710" spans="2:9" x14ac:dyDescent="0.25">
      <c r="B710" s="181">
        <v>32</v>
      </c>
      <c r="C710" s="182"/>
      <c r="D710" s="183"/>
      <c r="E710" s="181" t="s">
        <v>12</v>
      </c>
      <c r="F710" s="193">
        <v>5000</v>
      </c>
      <c r="G710" s="193">
        <v>0</v>
      </c>
      <c r="H710" s="193">
        <f t="shared" ref="H710" si="76">SUM(H712)</f>
        <v>0</v>
      </c>
      <c r="I710" s="179">
        <f t="shared" si="74"/>
        <v>0</v>
      </c>
    </row>
    <row r="711" spans="2:9" x14ac:dyDescent="0.25">
      <c r="B711" s="184"/>
      <c r="C711" s="185"/>
      <c r="D711" s="186"/>
      <c r="E711" s="184"/>
      <c r="F711" s="194"/>
      <c r="G711" s="194"/>
      <c r="H711" s="194"/>
      <c r="I711" s="180" t="e">
        <f t="shared" si="74"/>
        <v>#DIV/0!</v>
      </c>
    </row>
    <row r="712" spans="2:9" ht="30" customHeight="1" x14ac:dyDescent="0.25">
      <c r="B712" s="195">
        <v>322</v>
      </c>
      <c r="C712" s="195"/>
      <c r="D712" s="195"/>
      <c r="E712" s="88" t="s">
        <v>209</v>
      </c>
      <c r="F712" s="99"/>
      <c r="G712" s="99"/>
      <c r="H712" s="102">
        <f>SUM(H713)</f>
        <v>0</v>
      </c>
      <c r="I712" s="103"/>
    </row>
    <row r="713" spans="2:9" ht="30" customHeight="1" x14ac:dyDescent="0.25">
      <c r="B713" s="195">
        <v>3222</v>
      </c>
      <c r="C713" s="195"/>
      <c r="D713" s="195"/>
      <c r="E713" s="88" t="s">
        <v>117</v>
      </c>
      <c r="F713" s="99"/>
      <c r="G713" s="99"/>
      <c r="H713" s="102">
        <v>0</v>
      </c>
      <c r="I713" s="103"/>
    </row>
    <row r="714" spans="2:9" x14ac:dyDescent="0.25">
      <c r="B714" s="246" t="s">
        <v>193</v>
      </c>
      <c r="C714" s="247"/>
      <c r="D714" s="248"/>
      <c r="E714" s="252" t="s">
        <v>194</v>
      </c>
      <c r="F714" s="217">
        <f>SUM(F716)</f>
        <v>0</v>
      </c>
      <c r="G714" s="217">
        <f>SUM(G716)</f>
        <v>0</v>
      </c>
      <c r="H714" s="219">
        <f>SUM(H716)</f>
        <v>0</v>
      </c>
      <c r="I714" s="213">
        <v>0</v>
      </c>
    </row>
    <row r="715" spans="2:9" x14ac:dyDescent="0.25">
      <c r="B715" s="249"/>
      <c r="C715" s="250"/>
      <c r="D715" s="251"/>
      <c r="E715" s="253"/>
      <c r="F715" s="218"/>
      <c r="G715" s="218"/>
      <c r="H715" s="220"/>
      <c r="I715" s="214" t="e">
        <f t="shared" ref="I715:I721" si="77">SUM(H715/F715*100)</f>
        <v>#DIV/0!</v>
      </c>
    </row>
    <row r="716" spans="2:9" ht="15" customHeight="1" x14ac:dyDescent="0.25">
      <c r="B716" s="196" t="s">
        <v>156</v>
      </c>
      <c r="C716" s="197"/>
      <c r="D716" s="198"/>
      <c r="E716" s="196" t="s">
        <v>157</v>
      </c>
      <c r="F716" s="193">
        <f>SUM(F718)</f>
        <v>0</v>
      </c>
      <c r="G716" s="193">
        <f>SUM(G718)</f>
        <v>0</v>
      </c>
      <c r="H716" s="191">
        <f>SUM(H718)</f>
        <v>0</v>
      </c>
      <c r="I716" s="179">
        <v>0</v>
      </c>
    </row>
    <row r="717" spans="2:9" ht="15" customHeight="1" x14ac:dyDescent="0.25">
      <c r="B717" s="199"/>
      <c r="C717" s="200"/>
      <c r="D717" s="201"/>
      <c r="E717" s="199"/>
      <c r="F717" s="194"/>
      <c r="G717" s="194"/>
      <c r="H717" s="192"/>
      <c r="I717" s="180" t="e">
        <f t="shared" si="77"/>
        <v>#DIV/0!</v>
      </c>
    </row>
    <row r="718" spans="2:9" x14ac:dyDescent="0.25">
      <c r="B718" s="181">
        <v>3</v>
      </c>
      <c r="C718" s="182"/>
      <c r="D718" s="183"/>
      <c r="E718" s="181" t="s">
        <v>3</v>
      </c>
      <c r="F718" s="193">
        <f>SUM(F720)</f>
        <v>0</v>
      </c>
      <c r="G718" s="193">
        <f>SUM(G720)</f>
        <v>0</v>
      </c>
      <c r="H718" s="193">
        <f t="shared" ref="H718" si="78">SUM(H720)</f>
        <v>0</v>
      </c>
      <c r="I718" s="179">
        <v>0</v>
      </c>
    </row>
    <row r="719" spans="2:9" x14ac:dyDescent="0.25">
      <c r="B719" s="184"/>
      <c r="C719" s="185"/>
      <c r="D719" s="186"/>
      <c r="E719" s="184"/>
      <c r="F719" s="194"/>
      <c r="G719" s="194"/>
      <c r="H719" s="194"/>
      <c r="I719" s="180" t="e">
        <f t="shared" si="77"/>
        <v>#DIV/0!</v>
      </c>
    </row>
    <row r="720" spans="2:9" x14ac:dyDescent="0.25">
      <c r="B720" s="181">
        <v>32</v>
      </c>
      <c r="C720" s="182"/>
      <c r="D720" s="183"/>
      <c r="E720" s="181" t="s">
        <v>12</v>
      </c>
      <c r="F720" s="193">
        <v>0</v>
      </c>
      <c r="G720" s="193">
        <v>0</v>
      </c>
      <c r="H720" s="193">
        <f t="shared" ref="H720" si="79">SUM(H722)</f>
        <v>0</v>
      </c>
      <c r="I720" s="179">
        <v>0</v>
      </c>
    </row>
    <row r="721" spans="2:9" x14ac:dyDescent="0.25">
      <c r="B721" s="184"/>
      <c r="C721" s="185"/>
      <c r="D721" s="186"/>
      <c r="E721" s="184"/>
      <c r="F721" s="194"/>
      <c r="G721" s="194"/>
      <c r="H721" s="194"/>
      <c r="I721" s="180" t="e">
        <f t="shared" si="77"/>
        <v>#DIV/0!</v>
      </c>
    </row>
    <row r="722" spans="2:9" ht="30" customHeight="1" x14ac:dyDescent="0.25">
      <c r="B722" s="195">
        <v>322</v>
      </c>
      <c r="C722" s="195"/>
      <c r="D722" s="195"/>
      <c r="E722" s="88" t="s">
        <v>209</v>
      </c>
      <c r="F722" s="99"/>
      <c r="G722" s="99"/>
      <c r="H722" s="102">
        <f>SUM(H723)</f>
        <v>0</v>
      </c>
      <c r="I722" s="103"/>
    </row>
    <row r="723" spans="2:9" ht="30" customHeight="1" x14ac:dyDescent="0.25">
      <c r="B723" s="195">
        <v>3222</v>
      </c>
      <c r="C723" s="195"/>
      <c r="D723" s="195"/>
      <c r="E723" s="88" t="s">
        <v>117</v>
      </c>
      <c r="F723" s="99"/>
      <c r="G723" s="99"/>
      <c r="H723" s="102">
        <v>0</v>
      </c>
      <c r="I723" s="103"/>
    </row>
    <row r="724" spans="2:9" x14ac:dyDescent="0.25">
      <c r="B724" s="246" t="s">
        <v>195</v>
      </c>
      <c r="C724" s="247"/>
      <c r="D724" s="248"/>
      <c r="E724" s="252" t="s">
        <v>196</v>
      </c>
      <c r="F724" s="217">
        <f>SUM(F726)</f>
        <v>700</v>
      </c>
      <c r="G724" s="217">
        <f>SUM(G726)</f>
        <v>0</v>
      </c>
      <c r="H724" s="219">
        <f>SUM(H726)</f>
        <v>700</v>
      </c>
      <c r="I724" s="213">
        <f t="shared" ref="I724:I731" si="80">SUM(H724/F724*100)</f>
        <v>100</v>
      </c>
    </row>
    <row r="725" spans="2:9" x14ac:dyDescent="0.25">
      <c r="B725" s="249"/>
      <c r="C725" s="250"/>
      <c r="D725" s="251"/>
      <c r="E725" s="253"/>
      <c r="F725" s="218"/>
      <c r="G725" s="218"/>
      <c r="H725" s="220"/>
      <c r="I725" s="214" t="e">
        <f t="shared" si="80"/>
        <v>#DIV/0!</v>
      </c>
    </row>
    <row r="726" spans="2:9" x14ac:dyDescent="0.25">
      <c r="B726" s="196" t="s">
        <v>156</v>
      </c>
      <c r="C726" s="197"/>
      <c r="D726" s="198"/>
      <c r="E726" s="196" t="s">
        <v>157</v>
      </c>
      <c r="F726" s="193">
        <f>SUM(F728)</f>
        <v>700</v>
      </c>
      <c r="G726" s="193">
        <f>SUM(G728)</f>
        <v>0</v>
      </c>
      <c r="H726" s="191">
        <f>SUM(H728)</f>
        <v>700</v>
      </c>
      <c r="I726" s="179">
        <f t="shared" si="80"/>
        <v>100</v>
      </c>
    </row>
    <row r="727" spans="2:9" x14ac:dyDescent="0.25">
      <c r="B727" s="199"/>
      <c r="C727" s="200"/>
      <c r="D727" s="201"/>
      <c r="E727" s="199"/>
      <c r="F727" s="194"/>
      <c r="G727" s="194"/>
      <c r="H727" s="192"/>
      <c r="I727" s="180" t="e">
        <f t="shared" si="80"/>
        <v>#DIV/0!</v>
      </c>
    </row>
    <row r="728" spans="2:9" x14ac:dyDescent="0.25">
      <c r="B728" s="181">
        <v>3</v>
      </c>
      <c r="C728" s="182"/>
      <c r="D728" s="183"/>
      <c r="E728" s="181" t="s">
        <v>3</v>
      </c>
      <c r="F728" s="193">
        <f>SUM(F730)</f>
        <v>700</v>
      </c>
      <c r="G728" s="193">
        <f>SUM(G730)</f>
        <v>0</v>
      </c>
      <c r="H728" s="193">
        <f t="shared" ref="H728" si="81">SUM(H730)</f>
        <v>700</v>
      </c>
      <c r="I728" s="179">
        <f t="shared" si="80"/>
        <v>100</v>
      </c>
    </row>
    <row r="729" spans="2:9" x14ac:dyDescent="0.25">
      <c r="B729" s="184"/>
      <c r="C729" s="185"/>
      <c r="D729" s="186"/>
      <c r="E729" s="184"/>
      <c r="F729" s="194"/>
      <c r="G729" s="194"/>
      <c r="H729" s="194"/>
      <c r="I729" s="180" t="e">
        <f t="shared" si="80"/>
        <v>#DIV/0!</v>
      </c>
    </row>
    <row r="730" spans="2:9" x14ac:dyDescent="0.25">
      <c r="B730" s="181">
        <v>32</v>
      </c>
      <c r="C730" s="182"/>
      <c r="D730" s="183"/>
      <c r="E730" s="181" t="s">
        <v>12</v>
      </c>
      <c r="F730" s="193">
        <v>700</v>
      </c>
      <c r="G730" s="193">
        <v>0</v>
      </c>
      <c r="H730" s="193">
        <f t="shared" ref="H730" si="82">SUM(H732+H738+H741)</f>
        <v>700</v>
      </c>
      <c r="I730" s="179">
        <f t="shared" si="80"/>
        <v>100</v>
      </c>
    </row>
    <row r="731" spans="2:9" x14ac:dyDescent="0.25">
      <c r="B731" s="184"/>
      <c r="C731" s="185"/>
      <c r="D731" s="186"/>
      <c r="E731" s="184"/>
      <c r="F731" s="194"/>
      <c r="G731" s="194"/>
      <c r="H731" s="194"/>
      <c r="I731" s="180" t="e">
        <f t="shared" si="80"/>
        <v>#DIV/0!</v>
      </c>
    </row>
    <row r="732" spans="2:9" x14ac:dyDescent="0.25">
      <c r="B732" s="181">
        <v>321</v>
      </c>
      <c r="C732" s="182"/>
      <c r="D732" s="183"/>
      <c r="E732" s="209" t="s">
        <v>27</v>
      </c>
      <c r="F732" s="193"/>
      <c r="G732" s="193"/>
      <c r="H732" s="193">
        <f>SUM(H734:H737)</f>
        <v>0</v>
      </c>
      <c r="I732" s="179"/>
    </row>
    <row r="733" spans="2:9" x14ac:dyDescent="0.25">
      <c r="B733" s="184"/>
      <c r="C733" s="185"/>
      <c r="D733" s="186"/>
      <c r="E733" s="210"/>
      <c r="F733" s="194"/>
      <c r="G733" s="194"/>
      <c r="H733" s="194"/>
      <c r="I733" s="180"/>
    </row>
    <row r="734" spans="2:9" ht="15" customHeight="1" x14ac:dyDescent="0.25">
      <c r="B734" s="181">
        <v>3211</v>
      </c>
      <c r="C734" s="182"/>
      <c r="D734" s="183"/>
      <c r="E734" s="181" t="s">
        <v>28</v>
      </c>
      <c r="F734" s="189"/>
      <c r="G734" s="189"/>
      <c r="H734" s="191">
        <v>0</v>
      </c>
      <c r="I734" s="179"/>
    </row>
    <row r="735" spans="2:9" ht="15" customHeight="1" x14ac:dyDescent="0.25">
      <c r="B735" s="184"/>
      <c r="C735" s="185"/>
      <c r="D735" s="186"/>
      <c r="E735" s="184"/>
      <c r="F735" s="190"/>
      <c r="G735" s="190"/>
      <c r="H735" s="192"/>
      <c r="I735" s="180"/>
    </row>
    <row r="736" spans="2:9" ht="15" customHeight="1" x14ac:dyDescent="0.25">
      <c r="B736" s="181">
        <v>3213</v>
      </c>
      <c r="C736" s="182"/>
      <c r="D736" s="183"/>
      <c r="E736" s="181" t="s">
        <v>120</v>
      </c>
      <c r="F736" s="189"/>
      <c r="G736" s="189"/>
      <c r="H736" s="191">
        <v>0</v>
      </c>
      <c r="I736" s="179"/>
    </row>
    <row r="737" spans="2:9" x14ac:dyDescent="0.25">
      <c r="B737" s="184"/>
      <c r="C737" s="185"/>
      <c r="D737" s="186"/>
      <c r="E737" s="184"/>
      <c r="F737" s="190"/>
      <c r="G737" s="190"/>
      <c r="H737" s="192"/>
      <c r="I737" s="180"/>
    </row>
    <row r="738" spans="2:9" x14ac:dyDescent="0.25">
      <c r="B738" s="195">
        <v>322</v>
      </c>
      <c r="C738" s="195"/>
      <c r="D738" s="195"/>
      <c r="E738" s="195" t="s">
        <v>12</v>
      </c>
      <c r="F738" s="225"/>
      <c r="G738" s="225"/>
      <c r="H738" s="225">
        <f>SUM(H740)</f>
        <v>41</v>
      </c>
      <c r="I738" s="227"/>
    </row>
    <row r="739" spans="2:9" x14ac:dyDescent="0.25">
      <c r="B739" s="195"/>
      <c r="C739" s="195"/>
      <c r="D739" s="195"/>
      <c r="E739" s="195"/>
      <c r="F739" s="225"/>
      <c r="G739" s="225"/>
      <c r="H739" s="225"/>
      <c r="I739" s="227"/>
    </row>
    <row r="740" spans="2:9" ht="30" customHeight="1" x14ac:dyDescent="0.25">
      <c r="B740" s="195">
        <v>3221</v>
      </c>
      <c r="C740" s="195"/>
      <c r="D740" s="195"/>
      <c r="E740" s="88" t="s">
        <v>216</v>
      </c>
      <c r="F740" s="31"/>
      <c r="G740" s="31"/>
      <c r="H740" s="103">
        <v>41</v>
      </c>
      <c r="I740" s="103"/>
    </row>
    <row r="741" spans="2:9" ht="30" customHeight="1" x14ac:dyDescent="0.25">
      <c r="B741" s="195">
        <v>323</v>
      </c>
      <c r="C741" s="195"/>
      <c r="D741" s="195"/>
      <c r="E741" s="100" t="s">
        <v>121</v>
      </c>
      <c r="F741" s="53"/>
      <c r="G741" s="53"/>
      <c r="H741" s="102">
        <f>SUM(H742:H743)</f>
        <v>659</v>
      </c>
      <c r="I741" s="103"/>
    </row>
    <row r="742" spans="2:9" ht="30" customHeight="1" x14ac:dyDescent="0.25">
      <c r="B742" s="195">
        <v>3231</v>
      </c>
      <c r="C742" s="195"/>
      <c r="D742" s="195"/>
      <c r="E742" s="100" t="s">
        <v>99</v>
      </c>
      <c r="F742" s="31"/>
      <c r="G742" s="31"/>
      <c r="H742" s="103">
        <v>350</v>
      </c>
      <c r="I742" s="103"/>
    </row>
    <row r="743" spans="2:9" ht="30" customHeight="1" x14ac:dyDescent="0.25">
      <c r="B743" s="195">
        <v>3239</v>
      </c>
      <c r="C743" s="195"/>
      <c r="D743" s="195"/>
      <c r="E743" s="100" t="s">
        <v>107</v>
      </c>
      <c r="F743" s="31"/>
      <c r="G743" s="31"/>
      <c r="H743" s="133">
        <v>309</v>
      </c>
      <c r="I743" s="133"/>
    </row>
    <row r="744" spans="2:9" x14ac:dyDescent="0.25">
      <c r="B744" s="246" t="s">
        <v>197</v>
      </c>
      <c r="C744" s="247"/>
      <c r="D744" s="248"/>
      <c r="E744" s="252" t="s">
        <v>198</v>
      </c>
      <c r="F744" s="217">
        <f>SUM(F746)</f>
        <v>26000</v>
      </c>
      <c r="G744" s="217">
        <f>SUM(G746)</f>
        <v>0</v>
      </c>
      <c r="H744" s="219">
        <f>SUM(H746)</f>
        <v>19436.509999999998</v>
      </c>
      <c r="I744" s="213">
        <f t="shared" ref="I744:I751" si="83">SUM(H744/F744*100)</f>
        <v>74.755807692307684</v>
      </c>
    </row>
    <row r="745" spans="2:9" x14ac:dyDescent="0.25">
      <c r="B745" s="249"/>
      <c r="C745" s="250"/>
      <c r="D745" s="251"/>
      <c r="E745" s="253"/>
      <c r="F745" s="218"/>
      <c r="G745" s="218"/>
      <c r="H745" s="220"/>
      <c r="I745" s="214" t="e">
        <f t="shared" si="83"/>
        <v>#DIV/0!</v>
      </c>
    </row>
    <row r="746" spans="2:9" x14ac:dyDescent="0.25">
      <c r="B746" s="196" t="s">
        <v>160</v>
      </c>
      <c r="C746" s="197"/>
      <c r="D746" s="198"/>
      <c r="E746" s="196" t="s">
        <v>161</v>
      </c>
      <c r="F746" s="193">
        <f>SUM(F748)</f>
        <v>26000</v>
      </c>
      <c r="G746" s="193">
        <f>SUM(G748)</f>
        <v>0</v>
      </c>
      <c r="H746" s="191">
        <f>SUM(H748)</f>
        <v>19436.509999999998</v>
      </c>
      <c r="I746" s="179">
        <f t="shared" si="83"/>
        <v>74.755807692307684</v>
      </c>
    </row>
    <row r="747" spans="2:9" x14ac:dyDescent="0.25">
      <c r="B747" s="199"/>
      <c r="C747" s="200"/>
      <c r="D747" s="201"/>
      <c r="E747" s="199"/>
      <c r="F747" s="194"/>
      <c r="G747" s="194"/>
      <c r="H747" s="192"/>
      <c r="I747" s="180" t="e">
        <f t="shared" si="83"/>
        <v>#DIV/0!</v>
      </c>
    </row>
    <row r="748" spans="2:9" x14ac:dyDescent="0.25">
      <c r="B748" s="181">
        <v>4</v>
      </c>
      <c r="C748" s="182"/>
      <c r="D748" s="183"/>
      <c r="E748" s="181" t="s">
        <v>5</v>
      </c>
      <c r="F748" s="193">
        <f>SUM(F750)</f>
        <v>26000</v>
      </c>
      <c r="G748" s="193">
        <f>SUM(G750)</f>
        <v>0</v>
      </c>
      <c r="H748" s="191">
        <f>SUM(H750)</f>
        <v>19436.509999999998</v>
      </c>
      <c r="I748" s="179">
        <f t="shared" si="83"/>
        <v>74.755807692307684</v>
      </c>
    </row>
    <row r="749" spans="2:9" x14ac:dyDescent="0.25">
      <c r="B749" s="184"/>
      <c r="C749" s="185"/>
      <c r="D749" s="186"/>
      <c r="E749" s="184"/>
      <c r="F749" s="194"/>
      <c r="G749" s="194"/>
      <c r="H749" s="192"/>
      <c r="I749" s="180" t="e">
        <f t="shared" si="83"/>
        <v>#DIV/0!</v>
      </c>
    </row>
    <row r="750" spans="2:9" x14ac:dyDescent="0.25">
      <c r="B750" s="181">
        <v>42</v>
      </c>
      <c r="C750" s="182"/>
      <c r="D750" s="183"/>
      <c r="E750" s="181" t="s">
        <v>188</v>
      </c>
      <c r="F750" s="193">
        <v>26000</v>
      </c>
      <c r="G750" s="193">
        <v>0</v>
      </c>
      <c r="H750" s="191">
        <f>SUM(H752)</f>
        <v>19436.509999999998</v>
      </c>
      <c r="I750" s="179">
        <f t="shared" si="83"/>
        <v>74.755807692307684</v>
      </c>
    </row>
    <row r="751" spans="2:9" x14ac:dyDescent="0.25">
      <c r="B751" s="184"/>
      <c r="C751" s="185"/>
      <c r="D751" s="186"/>
      <c r="E751" s="184"/>
      <c r="F751" s="194"/>
      <c r="G751" s="194"/>
      <c r="H751" s="192"/>
      <c r="I751" s="180" t="e">
        <f t="shared" si="83"/>
        <v>#DIV/0!</v>
      </c>
    </row>
    <row r="752" spans="2:9" x14ac:dyDescent="0.25">
      <c r="B752" s="181">
        <v>424</v>
      </c>
      <c r="C752" s="182"/>
      <c r="D752" s="183"/>
      <c r="E752" s="211" t="s">
        <v>215</v>
      </c>
      <c r="F752" s="189"/>
      <c r="G752" s="189"/>
      <c r="H752" s="191">
        <f>SUM(H754)</f>
        <v>19436.509999999998</v>
      </c>
      <c r="I752" s="179"/>
    </row>
    <row r="753" spans="2:9" x14ac:dyDescent="0.25">
      <c r="B753" s="184"/>
      <c r="C753" s="185"/>
      <c r="D753" s="186"/>
      <c r="E753" s="212"/>
      <c r="F753" s="190"/>
      <c r="G753" s="190"/>
      <c r="H753" s="192"/>
      <c r="I753" s="180"/>
    </row>
    <row r="754" spans="2:9" x14ac:dyDescent="0.25">
      <c r="B754" s="181">
        <v>4241</v>
      </c>
      <c r="C754" s="182"/>
      <c r="D754" s="183"/>
      <c r="E754" s="181" t="s">
        <v>214</v>
      </c>
      <c r="F754" s="189"/>
      <c r="G754" s="189"/>
      <c r="H754" s="191">
        <v>19436.509999999998</v>
      </c>
      <c r="I754" s="179"/>
    </row>
    <row r="755" spans="2:9" x14ac:dyDescent="0.25">
      <c r="B755" s="184"/>
      <c r="C755" s="185"/>
      <c r="D755" s="186"/>
      <c r="E755" s="184"/>
      <c r="F755" s="190"/>
      <c r="G755" s="190"/>
      <c r="H755" s="192"/>
      <c r="I755" s="180"/>
    </row>
    <row r="756" spans="2:9" x14ac:dyDescent="0.25">
      <c r="B756" s="246" t="s">
        <v>199</v>
      </c>
      <c r="C756" s="247"/>
      <c r="D756" s="248"/>
      <c r="E756" s="252" t="s">
        <v>200</v>
      </c>
      <c r="F756" s="217">
        <f>SUM(F758+F768)</f>
        <v>33000</v>
      </c>
      <c r="G756" s="217">
        <f>SUM(G758+G768)</f>
        <v>0</v>
      </c>
      <c r="H756" s="219">
        <f>SUM(H758+H768)</f>
        <v>28417.600000000002</v>
      </c>
      <c r="I756" s="213">
        <f t="shared" ref="I756:I763" si="84">SUM(H756/F756*100)</f>
        <v>86.113939393939404</v>
      </c>
    </row>
    <row r="757" spans="2:9" x14ac:dyDescent="0.25">
      <c r="B757" s="249"/>
      <c r="C757" s="250"/>
      <c r="D757" s="251"/>
      <c r="E757" s="253"/>
      <c r="F757" s="218"/>
      <c r="G757" s="218"/>
      <c r="H757" s="220"/>
      <c r="I757" s="214" t="e">
        <f t="shared" si="84"/>
        <v>#DIV/0!</v>
      </c>
    </row>
    <row r="758" spans="2:9" x14ac:dyDescent="0.25">
      <c r="B758" s="196" t="s">
        <v>156</v>
      </c>
      <c r="C758" s="197"/>
      <c r="D758" s="198"/>
      <c r="E758" s="196" t="s">
        <v>157</v>
      </c>
      <c r="F758" s="193">
        <f>SUM(F760)</f>
        <v>32500</v>
      </c>
      <c r="G758" s="193">
        <f>SUM(G760)</f>
        <v>0</v>
      </c>
      <c r="H758" s="191">
        <f>SUM(H760)</f>
        <v>28021.31</v>
      </c>
      <c r="I758" s="179">
        <f t="shared" si="84"/>
        <v>86.219415384615388</v>
      </c>
    </row>
    <row r="759" spans="2:9" x14ac:dyDescent="0.25">
      <c r="B759" s="199"/>
      <c r="C759" s="200"/>
      <c r="D759" s="201"/>
      <c r="E759" s="199"/>
      <c r="F759" s="194"/>
      <c r="G759" s="194"/>
      <c r="H759" s="192"/>
      <c r="I759" s="180" t="e">
        <f t="shared" si="84"/>
        <v>#DIV/0!</v>
      </c>
    </row>
    <row r="760" spans="2:9" x14ac:dyDescent="0.25">
      <c r="B760" s="181">
        <v>3</v>
      </c>
      <c r="C760" s="182"/>
      <c r="D760" s="183"/>
      <c r="E760" s="181" t="s">
        <v>3</v>
      </c>
      <c r="F760" s="193">
        <f>SUM(F762)</f>
        <v>32500</v>
      </c>
      <c r="G760" s="193">
        <f>SUM(G762)</f>
        <v>0</v>
      </c>
      <c r="H760" s="191">
        <f>SUM(H762)</f>
        <v>28021.31</v>
      </c>
      <c r="I760" s="179">
        <f t="shared" si="84"/>
        <v>86.219415384615388</v>
      </c>
    </row>
    <row r="761" spans="2:9" x14ac:dyDescent="0.25">
      <c r="B761" s="184"/>
      <c r="C761" s="185"/>
      <c r="D761" s="186"/>
      <c r="E761" s="184"/>
      <c r="F761" s="194"/>
      <c r="G761" s="194"/>
      <c r="H761" s="192"/>
      <c r="I761" s="180" t="e">
        <f t="shared" si="84"/>
        <v>#DIV/0!</v>
      </c>
    </row>
    <row r="762" spans="2:9" x14ac:dyDescent="0.25">
      <c r="B762" s="181">
        <v>37</v>
      </c>
      <c r="C762" s="182"/>
      <c r="D762" s="183"/>
      <c r="E762" s="181" t="s">
        <v>201</v>
      </c>
      <c r="F762" s="193">
        <v>32500</v>
      </c>
      <c r="G762" s="193">
        <v>0</v>
      </c>
      <c r="H762" s="191">
        <f>SUM(H764)</f>
        <v>28021.31</v>
      </c>
      <c r="I762" s="179">
        <f t="shared" si="84"/>
        <v>86.219415384615388</v>
      </c>
    </row>
    <row r="763" spans="2:9" x14ac:dyDescent="0.25">
      <c r="B763" s="184"/>
      <c r="C763" s="185"/>
      <c r="D763" s="186"/>
      <c r="E763" s="184"/>
      <c r="F763" s="194"/>
      <c r="G763" s="194"/>
      <c r="H763" s="192"/>
      <c r="I763" s="180" t="e">
        <f t="shared" si="84"/>
        <v>#DIV/0!</v>
      </c>
    </row>
    <row r="764" spans="2:9" x14ac:dyDescent="0.25">
      <c r="B764" s="181">
        <v>372</v>
      </c>
      <c r="C764" s="182"/>
      <c r="D764" s="183"/>
      <c r="E764" s="211" t="s">
        <v>212</v>
      </c>
      <c r="F764" s="189"/>
      <c r="G764" s="189"/>
      <c r="H764" s="191">
        <f>SUM(H766)</f>
        <v>28021.31</v>
      </c>
      <c r="I764" s="179"/>
    </row>
    <row r="765" spans="2:9" x14ac:dyDescent="0.25">
      <c r="B765" s="184"/>
      <c r="C765" s="185"/>
      <c r="D765" s="186"/>
      <c r="E765" s="212"/>
      <c r="F765" s="190"/>
      <c r="G765" s="190"/>
      <c r="H765" s="192"/>
      <c r="I765" s="180"/>
    </row>
    <row r="766" spans="2:9" x14ac:dyDescent="0.25">
      <c r="B766" s="181">
        <v>3722</v>
      </c>
      <c r="C766" s="182"/>
      <c r="D766" s="183"/>
      <c r="E766" s="181" t="s">
        <v>213</v>
      </c>
      <c r="F766" s="189"/>
      <c r="G766" s="189"/>
      <c r="H766" s="191">
        <v>28021.31</v>
      </c>
      <c r="I766" s="179"/>
    </row>
    <row r="767" spans="2:9" x14ac:dyDescent="0.25">
      <c r="B767" s="184"/>
      <c r="C767" s="185"/>
      <c r="D767" s="186"/>
      <c r="E767" s="184"/>
      <c r="F767" s="190"/>
      <c r="G767" s="190"/>
      <c r="H767" s="192"/>
      <c r="I767" s="180"/>
    </row>
    <row r="768" spans="2:9" x14ac:dyDescent="0.25">
      <c r="B768" s="196" t="s">
        <v>160</v>
      </c>
      <c r="C768" s="197"/>
      <c r="D768" s="198"/>
      <c r="E768" s="196" t="s">
        <v>161</v>
      </c>
      <c r="F768" s="193">
        <f>SUM(F770)</f>
        <v>500</v>
      </c>
      <c r="G768" s="193">
        <f>SUM(G770)</f>
        <v>0</v>
      </c>
      <c r="H768" s="191">
        <f>SUM(H770)</f>
        <v>396.29</v>
      </c>
      <c r="I768" s="179">
        <f t="shared" ref="I768:I773" si="85">SUM(H768/F768*100)</f>
        <v>79.25800000000001</v>
      </c>
    </row>
    <row r="769" spans="2:9" x14ac:dyDescent="0.25">
      <c r="B769" s="199"/>
      <c r="C769" s="200"/>
      <c r="D769" s="201"/>
      <c r="E769" s="199"/>
      <c r="F769" s="194"/>
      <c r="G769" s="194"/>
      <c r="H769" s="192"/>
      <c r="I769" s="180" t="e">
        <f t="shared" si="85"/>
        <v>#DIV/0!</v>
      </c>
    </row>
    <row r="770" spans="2:9" x14ac:dyDescent="0.25">
      <c r="B770" s="181">
        <v>3</v>
      </c>
      <c r="C770" s="182"/>
      <c r="D770" s="183"/>
      <c r="E770" s="181" t="s">
        <v>3</v>
      </c>
      <c r="F770" s="193">
        <f>SUM(F772)</f>
        <v>500</v>
      </c>
      <c r="G770" s="193">
        <f>SUM(G772)</f>
        <v>0</v>
      </c>
      <c r="H770" s="191">
        <f>SUM(H772)</f>
        <v>396.29</v>
      </c>
      <c r="I770" s="179">
        <f t="shared" si="85"/>
        <v>79.25800000000001</v>
      </c>
    </row>
    <row r="771" spans="2:9" x14ac:dyDescent="0.25">
      <c r="B771" s="184"/>
      <c r="C771" s="185"/>
      <c r="D771" s="186"/>
      <c r="E771" s="184"/>
      <c r="F771" s="194"/>
      <c r="G771" s="194"/>
      <c r="H771" s="192"/>
      <c r="I771" s="180" t="e">
        <f t="shared" si="85"/>
        <v>#DIV/0!</v>
      </c>
    </row>
    <row r="772" spans="2:9" x14ac:dyDescent="0.25">
      <c r="B772" s="181">
        <v>37</v>
      </c>
      <c r="C772" s="182"/>
      <c r="D772" s="183"/>
      <c r="E772" s="181" t="s">
        <v>201</v>
      </c>
      <c r="F772" s="193">
        <v>500</v>
      </c>
      <c r="G772" s="193">
        <v>0</v>
      </c>
      <c r="H772" s="191">
        <f>SUM(H774)</f>
        <v>396.29</v>
      </c>
      <c r="I772" s="179">
        <f t="shared" si="85"/>
        <v>79.25800000000001</v>
      </c>
    </row>
    <row r="773" spans="2:9" x14ac:dyDescent="0.25">
      <c r="B773" s="184"/>
      <c r="C773" s="185"/>
      <c r="D773" s="186"/>
      <c r="E773" s="184"/>
      <c r="F773" s="194"/>
      <c r="G773" s="194"/>
      <c r="H773" s="192"/>
      <c r="I773" s="180" t="e">
        <f t="shared" si="85"/>
        <v>#DIV/0!</v>
      </c>
    </row>
    <row r="774" spans="2:9" x14ac:dyDescent="0.25">
      <c r="B774" s="181">
        <v>372</v>
      </c>
      <c r="C774" s="182"/>
      <c r="D774" s="183"/>
      <c r="E774" s="211" t="s">
        <v>212</v>
      </c>
      <c r="F774" s="189"/>
      <c r="G774" s="189"/>
      <c r="H774" s="191">
        <f>SUM(H776)</f>
        <v>396.29</v>
      </c>
      <c r="I774" s="179"/>
    </row>
    <row r="775" spans="2:9" x14ac:dyDescent="0.25">
      <c r="B775" s="184"/>
      <c r="C775" s="185"/>
      <c r="D775" s="186"/>
      <c r="E775" s="212"/>
      <c r="F775" s="190"/>
      <c r="G775" s="190"/>
      <c r="H775" s="192"/>
      <c r="I775" s="180"/>
    </row>
    <row r="776" spans="2:9" x14ac:dyDescent="0.25">
      <c r="B776" s="181">
        <v>3722</v>
      </c>
      <c r="C776" s="182"/>
      <c r="D776" s="183"/>
      <c r="E776" s="181" t="s">
        <v>213</v>
      </c>
      <c r="F776" s="189"/>
      <c r="G776" s="189"/>
      <c r="H776" s="191">
        <v>396.29</v>
      </c>
      <c r="I776" s="179"/>
    </row>
    <row r="777" spans="2:9" x14ac:dyDescent="0.25">
      <c r="B777" s="184"/>
      <c r="C777" s="185"/>
      <c r="D777" s="186"/>
      <c r="E777" s="184"/>
      <c r="F777" s="190"/>
      <c r="G777" s="190"/>
      <c r="H777" s="192"/>
      <c r="I777" s="180"/>
    </row>
    <row r="778" spans="2:9" x14ac:dyDescent="0.25">
      <c r="B778" s="246" t="s">
        <v>234</v>
      </c>
      <c r="C778" s="247"/>
      <c r="D778" s="248"/>
      <c r="E778" s="252" t="s">
        <v>235</v>
      </c>
      <c r="F778" s="217">
        <f>SUM(F780)</f>
        <v>98500</v>
      </c>
      <c r="G778" s="217">
        <f>SUM(G780)</f>
        <v>0</v>
      </c>
      <c r="H778" s="219">
        <f>SUM(H780)</f>
        <v>92764.73</v>
      </c>
      <c r="I778" s="213">
        <f t="shared" ref="I778:I785" si="86">SUM(H778/F778*100)</f>
        <v>94.177390862944151</v>
      </c>
    </row>
    <row r="779" spans="2:9" x14ac:dyDescent="0.25">
      <c r="B779" s="249"/>
      <c r="C779" s="250"/>
      <c r="D779" s="251"/>
      <c r="E779" s="253"/>
      <c r="F779" s="218"/>
      <c r="G779" s="218"/>
      <c r="H779" s="220"/>
      <c r="I779" s="214" t="e">
        <f t="shared" si="86"/>
        <v>#DIV/0!</v>
      </c>
    </row>
    <row r="780" spans="2:9" ht="15" customHeight="1" x14ac:dyDescent="0.25">
      <c r="B780" s="196" t="s">
        <v>202</v>
      </c>
      <c r="C780" s="197"/>
      <c r="D780" s="198"/>
      <c r="E780" s="196" t="s">
        <v>203</v>
      </c>
      <c r="F780" s="193">
        <f>SUM(F782)</f>
        <v>98500</v>
      </c>
      <c r="G780" s="193">
        <f>SUM(G782)</f>
        <v>0</v>
      </c>
      <c r="H780" s="191">
        <f>SUM(H782)</f>
        <v>92764.73</v>
      </c>
      <c r="I780" s="179">
        <f t="shared" si="86"/>
        <v>94.177390862944151</v>
      </c>
    </row>
    <row r="781" spans="2:9" ht="15" customHeight="1" x14ac:dyDescent="0.25">
      <c r="B781" s="199"/>
      <c r="C781" s="200"/>
      <c r="D781" s="201"/>
      <c r="E781" s="199"/>
      <c r="F781" s="194"/>
      <c r="G781" s="194"/>
      <c r="H781" s="192"/>
      <c r="I781" s="180" t="e">
        <f t="shared" si="86"/>
        <v>#DIV/0!</v>
      </c>
    </row>
    <row r="782" spans="2:9" ht="15" customHeight="1" x14ac:dyDescent="0.25">
      <c r="B782" s="181">
        <v>3</v>
      </c>
      <c r="C782" s="182"/>
      <c r="D782" s="183"/>
      <c r="E782" s="181" t="s">
        <v>3</v>
      </c>
      <c r="F782" s="193">
        <f>SUM(F784+F792)</f>
        <v>98500</v>
      </c>
      <c r="G782" s="193">
        <f>SUM(G784+G792)</f>
        <v>0</v>
      </c>
      <c r="H782" s="191">
        <f>SUM(H784+H792)</f>
        <v>92764.73</v>
      </c>
      <c r="I782" s="179">
        <f t="shared" si="86"/>
        <v>94.177390862944151</v>
      </c>
    </row>
    <row r="783" spans="2:9" ht="15" customHeight="1" x14ac:dyDescent="0.25">
      <c r="B783" s="184"/>
      <c r="C783" s="185"/>
      <c r="D783" s="186"/>
      <c r="E783" s="184"/>
      <c r="F783" s="194"/>
      <c r="G783" s="194"/>
      <c r="H783" s="192"/>
      <c r="I783" s="180" t="e">
        <f t="shared" si="86"/>
        <v>#DIV/0!</v>
      </c>
    </row>
    <row r="784" spans="2:9" ht="15" customHeight="1" x14ac:dyDescent="0.25">
      <c r="B784" s="181">
        <v>31</v>
      </c>
      <c r="C784" s="182"/>
      <c r="D784" s="183"/>
      <c r="E784" s="181" t="s">
        <v>4</v>
      </c>
      <c r="F784" s="193">
        <v>93500</v>
      </c>
      <c r="G784" s="193">
        <v>0</v>
      </c>
      <c r="H784" s="191">
        <f>SUM(H786+H788+H790)</f>
        <v>88739.37999999999</v>
      </c>
      <c r="I784" s="179">
        <f t="shared" si="86"/>
        <v>94.908427807486618</v>
      </c>
    </row>
    <row r="785" spans="2:9" ht="15" customHeight="1" x14ac:dyDescent="0.25">
      <c r="B785" s="184"/>
      <c r="C785" s="185"/>
      <c r="D785" s="186"/>
      <c r="E785" s="184"/>
      <c r="F785" s="194"/>
      <c r="G785" s="194"/>
      <c r="H785" s="192"/>
      <c r="I785" s="180" t="e">
        <f t="shared" si="86"/>
        <v>#DIV/0!</v>
      </c>
    </row>
    <row r="786" spans="2:9" ht="30" customHeight="1" x14ac:dyDescent="0.25">
      <c r="B786" s="264">
        <v>311</v>
      </c>
      <c r="C786" s="265"/>
      <c r="D786" s="266"/>
      <c r="E786" s="88" t="s">
        <v>210</v>
      </c>
      <c r="F786" s="137"/>
      <c r="G786" s="123"/>
      <c r="H786" s="102">
        <f>SUM(H787)</f>
        <v>71024.31</v>
      </c>
      <c r="I786" s="103"/>
    </row>
    <row r="787" spans="2:9" ht="30" customHeight="1" x14ac:dyDescent="0.25">
      <c r="B787" s="264">
        <v>3111</v>
      </c>
      <c r="C787" s="265"/>
      <c r="D787" s="266"/>
      <c r="E787" s="88" t="s">
        <v>26</v>
      </c>
      <c r="F787" s="137"/>
      <c r="G787" s="123"/>
      <c r="H787" s="102">
        <v>71024.31</v>
      </c>
      <c r="I787" s="103"/>
    </row>
    <row r="788" spans="2:9" ht="30" customHeight="1" x14ac:dyDescent="0.25">
      <c r="B788" s="264">
        <v>312</v>
      </c>
      <c r="C788" s="265"/>
      <c r="D788" s="266"/>
      <c r="E788" s="87" t="s">
        <v>92</v>
      </c>
      <c r="F788" s="134"/>
      <c r="G788" s="120"/>
      <c r="H788" s="104">
        <f>SUM(H789)</f>
        <v>5996.06</v>
      </c>
      <c r="I788" s="112"/>
    </row>
    <row r="789" spans="2:9" ht="30" customHeight="1" x14ac:dyDescent="0.25">
      <c r="B789" s="264">
        <v>3121</v>
      </c>
      <c r="C789" s="265"/>
      <c r="D789" s="266"/>
      <c r="E789" s="87" t="s">
        <v>92</v>
      </c>
      <c r="F789" s="134"/>
      <c r="G789" s="120"/>
      <c r="H789" s="104">
        <v>5996.06</v>
      </c>
      <c r="I789" s="112"/>
    </row>
    <row r="790" spans="2:9" ht="30" customHeight="1" x14ac:dyDescent="0.25">
      <c r="B790" s="264">
        <v>313</v>
      </c>
      <c r="C790" s="265"/>
      <c r="D790" s="266"/>
      <c r="E790" s="87" t="s">
        <v>211</v>
      </c>
      <c r="F790" s="134"/>
      <c r="G790" s="120"/>
      <c r="H790" s="104">
        <f>SUM(H791)</f>
        <v>11719.01</v>
      </c>
      <c r="I790" s="112"/>
    </row>
    <row r="791" spans="2:9" ht="30" customHeight="1" x14ac:dyDescent="0.25">
      <c r="B791" s="264">
        <v>3132</v>
      </c>
      <c r="C791" s="265"/>
      <c r="D791" s="266"/>
      <c r="E791" s="87" t="s">
        <v>93</v>
      </c>
      <c r="F791" s="134"/>
      <c r="G791" s="120"/>
      <c r="H791" s="104">
        <v>11719.01</v>
      </c>
      <c r="I791" s="112"/>
    </row>
    <row r="792" spans="2:9" ht="15" customHeight="1" x14ac:dyDescent="0.25">
      <c r="B792" s="195">
        <v>32</v>
      </c>
      <c r="C792" s="195"/>
      <c r="D792" s="195"/>
      <c r="E792" s="181" t="s">
        <v>12</v>
      </c>
      <c r="F792" s="193">
        <v>5000</v>
      </c>
      <c r="G792" s="193">
        <v>0</v>
      </c>
      <c r="H792" s="191">
        <f>SUM(H794)</f>
        <v>4025.35</v>
      </c>
      <c r="I792" s="179">
        <f t="shared" ref="I792:I793" si="87">SUM(H792/F792*100)</f>
        <v>80.506999999999991</v>
      </c>
    </row>
    <row r="793" spans="2:9" ht="15" customHeight="1" x14ac:dyDescent="0.25">
      <c r="B793" s="195"/>
      <c r="C793" s="195"/>
      <c r="D793" s="195"/>
      <c r="E793" s="184"/>
      <c r="F793" s="194"/>
      <c r="G793" s="194"/>
      <c r="H793" s="192"/>
      <c r="I793" s="180" t="e">
        <f t="shared" si="87"/>
        <v>#DIV/0!</v>
      </c>
    </row>
    <row r="794" spans="2:9" ht="15" customHeight="1" x14ac:dyDescent="0.25">
      <c r="B794" s="181">
        <v>321</v>
      </c>
      <c r="C794" s="182"/>
      <c r="D794" s="183"/>
      <c r="E794" s="209" t="s">
        <v>27</v>
      </c>
      <c r="F794" s="189"/>
      <c r="G794" s="189"/>
      <c r="H794" s="191">
        <f>SUM(H796:H799)</f>
        <v>4025.35</v>
      </c>
      <c r="I794" s="179"/>
    </row>
    <row r="795" spans="2:9" ht="15" customHeight="1" x14ac:dyDescent="0.25">
      <c r="B795" s="184"/>
      <c r="C795" s="185"/>
      <c r="D795" s="186"/>
      <c r="E795" s="210"/>
      <c r="F795" s="190"/>
      <c r="G795" s="190"/>
      <c r="H795" s="192"/>
      <c r="I795" s="180"/>
    </row>
    <row r="796" spans="2:9" ht="15" customHeight="1" x14ac:dyDescent="0.25">
      <c r="B796" s="181">
        <v>3211</v>
      </c>
      <c r="C796" s="182"/>
      <c r="D796" s="183"/>
      <c r="E796" s="181" t="s">
        <v>28</v>
      </c>
      <c r="F796" s="189"/>
      <c r="G796" s="189"/>
      <c r="H796" s="191">
        <v>165</v>
      </c>
      <c r="I796" s="179"/>
    </row>
    <row r="797" spans="2:9" ht="15" customHeight="1" x14ac:dyDescent="0.25">
      <c r="B797" s="184"/>
      <c r="C797" s="185"/>
      <c r="D797" s="186"/>
      <c r="E797" s="184"/>
      <c r="F797" s="190"/>
      <c r="G797" s="190"/>
      <c r="H797" s="192"/>
      <c r="I797" s="180"/>
    </row>
    <row r="798" spans="2:9" ht="15" customHeight="1" x14ac:dyDescent="0.25">
      <c r="B798" s="181">
        <v>3212</v>
      </c>
      <c r="C798" s="182"/>
      <c r="D798" s="183"/>
      <c r="E798" s="181" t="s">
        <v>119</v>
      </c>
      <c r="F798" s="189"/>
      <c r="G798" s="189"/>
      <c r="H798" s="191">
        <v>3860.35</v>
      </c>
      <c r="I798" s="179"/>
    </row>
    <row r="799" spans="2:9" ht="15" customHeight="1" x14ac:dyDescent="0.25">
      <c r="B799" s="184"/>
      <c r="C799" s="185"/>
      <c r="D799" s="186"/>
      <c r="E799" s="184"/>
      <c r="F799" s="190"/>
      <c r="G799" s="190"/>
      <c r="H799" s="192"/>
      <c r="I799" s="180"/>
    </row>
    <row r="800" spans="2:9" ht="15" hidden="1" customHeight="1" x14ac:dyDescent="0.25">
      <c r="B800" s="246" t="s">
        <v>207</v>
      </c>
      <c r="C800" s="247"/>
      <c r="D800" s="248"/>
      <c r="E800" s="252" t="s">
        <v>204</v>
      </c>
      <c r="F800" s="217">
        <f>SUM(F802)</f>
        <v>0</v>
      </c>
      <c r="G800" s="217">
        <f>SUM(G802)</f>
        <v>0</v>
      </c>
      <c r="H800" s="219">
        <f>SUM(H802)</f>
        <v>0</v>
      </c>
      <c r="I800" s="213" t="e">
        <f t="shared" ref="I800:I807" si="88">SUM(H800/F800*100)</f>
        <v>#DIV/0!</v>
      </c>
    </row>
    <row r="801" spans="2:9" ht="15" hidden="1" customHeight="1" x14ac:dyDescent="0.25">
      <c r="B801" s="249"/>
      <c r="C801" s="250"/>
      <c r="D801" s="251"/>
      <c r="E801" s="253"/>
      <c r="F801" s="218"/>
      <c r="G801" s="218"/>
      <c r="H801" s="220"/>
      <c r="I801" s="214" t="e">
        <f t="shared" si="88"/>
        <v>#DIV/0!</v>
      </c>
    </row>
    <row r="802" spans="2:9" hidden="1" x14ac:dyDescent="0.25">
      <c r="B802" s="196" t="s">
        <v>156</v>
      </c>
      <c r="C802" s="197"/>
      <c r="D802" s="198"/>
      <c r="E802" s="196" t="s">
        <v>157</v>
      </c>
      <c r="F802" s="193">
        <f>SUM(F804)</f>
        <v>0</v>
      </c>
      <c r="G802" s="193">
        <f>SUM(G804)</f>
        <v>0</v>
      </c>
      <c r="H802" s="191">
        <f>SUM(H804)</f>
        <v>0</v>
      </c>
      <c r="I802" s="179" t="e">
        <f t="shared" si="88"/>
        <v>#DIV/0!</v>
      </c>
    </row>
    <row r="803" spans="2:9" hidden="1" x14ac:dyDescent="0.25">
      <c r="B803" s="199"/>
      <c r="C803" s="200"/>
      <c r="D803" s="201"/>
      <c r="E803" s="199"/>
      <c r="F803" s="194"/>
      <c r="G803" s="194"/>
      <c r="H803" s="192"/>
      <c r="I803" s="180" t="e">
        <f t="shared" si="88"/>
        <v>#DIV/0!</v>
      </c>
    </row>
    <row r="804" spans="2:9" ht="15" hidden="1" customHeight="1" x14ac:dyDescent="0.25">
      <c r="B804" s="181">
        <v>3</v>
      </c>
      <c r="C804" s="182"/>
      <c r="D804" s="183"/>
      <c r="E804" s="181" t="s">
        <v>3</v>
      </c>
      <c r="F804" s="193">
        <f>SUM(F806)</f>
        <v>0</v>
      </c>
      <c r="G804" s="193">
        <f>SUM(G806)</f>
        <v>0</v>
      </c>
      <c r="H804" s="191">
        <f>SUM(H806)</f>
        <v>0</v>
      </c>
      <c r="I804" s="179" t="e">
        <f t="shared" si="88"/>
        <v>#DIV/0!</v>
      </c>
    </row>
    <row r="805" spans="2:9" ht="15" hidden="1" customHeight="1" x14ac:dyDescent="0.25">
      <c r="B805" s="184"/>
      <c r="C805" s="185"/>
      <c r="D805" s="186"/>
      <c r="E805" s="184"/>
      <c r="F805" s="194"/>
      <c r="G805" s="194"/>
      <c r="H805" s="192"/>
      <c r="I805" s="180" t="e">
        <f t="shared" si="88"/>
        <v>#DIV/0!</v>
      </c>
    </row>
    <row r="806" spans="2:9" hidden="1" x14ac:dyDescent="0.25">
      <c r="B806" s="195">
        <v>32</v>
      </c>
      <c r="C806" s="195"/>
      <c r="D806" s="195"/>
      <c r="E806" s="195" t="s">
        <v>12</v>
      </c>
      <c r="F806" s="225">
        <v>0</v>
      </c>
      <c r="G806" s="225">
        <v>0</v>
      </c>
      <c r="H806" s="226">
        <f>SUM(H808+H810)</f>
        <v>0</v>
      </c>
      <c r="I806" s="227" t="e">
        <f t="shared" si="88"/>
        <v>#DIV/0!</v>
      </c>
    </row>
    <row r="807" spans="2:9" hidden="1" x14ac:dyDescent="0.25">
      <c r="B807" s="195"/>
      <c r="C807" s="195"/>
      <c r="D807" s="195"/>
      <c r="E807" s="195"/>
      <c r="F807" s="225"/>
      <c r="G807" s="225"/>
      <c r="H807" s="226"/>
      <c r="I807" s="227" t="e">
        <f t="shared" si="88"/>
        <v>#DIV/0!</v>
      </c>
    </row>
    <row r="808" spans="2:9" ht="30" hidden="1" customHeight="1" x14ac:dyDescent="0.25">
      <c r="B808" s="195">
        <v>322</v>
      </c>
      <c r="C808" s="195"/>
      <c r="D808" s="195"/>
      <c r="E808" s="130" t="s">
        <v>209</v>
      </c>
      <c r="F808" s="31"/>
      <c r="G808" s="31"/>
      <c r="H808" s="132">
        <f>SUM(H809)</f>
        <v>0</v>
      </c>
      <c r="I808" s="133"/>
    </row>
    <row r="809" spans="2:9" ht="30" hidden="1" customHeight="1" x14ac:dyDescent="0.25">
      <c r="B809" s="264">
        <v>3225</v>
      </c>
      <c r="C809" s="265"/>
      <c r="D809" s="266"/>
      <c r="E809" s="130" t="s">
        <v>251</v>
      </c>
      <c r="F809" s="137"/>
      <c r="G809" s="131"/>
      <c r="H809" s="132">
        <v>0</v>
      </c>
      <c r="I809" s="133"/>
    </row>
    <row r="810" spans="2:9" ht="30" hidden="1" customHeight="1" x14ac:dyDescent="0.25">
      <c r="B810" s="195">
        <v>323</v>
      </c>
      <c r="C810" s="195"/>
      <c r="D810" s="195"/>
      <c r="E810" s="88" t="s">
        <v>121</v>
      </c>
      <c r="F810" s="31"/>
      <c r="G810" s="31"/>
      <c r="H810" s="132">
        <f>SUM(H811)</f>
        <v>0</v>
      </c>
      <c r="I810" s="103"/>
    </row>
    <row r="811" spans="2:9" ht="30" hidden="1" customHeight="1" x14ac:dyDescent="0.25">
      <c r="B811" s="195">
        <v>3232</v>
      </c>
      <c r="C811" s="195"/>
      <c r="D811" s="195"/>
      <c r="E811" s="100" t="s">
        <v>100</v>
      </c>
      <c r="F811" s="31"/>
      <c r="G811" s="31"/>
      <c r="H811" s="132">
        <v>0</v>
      </c>
      <c r="I811" s="103"/>
    </row>
    <row r="812" spans="2:9" ht="15" customHeight="1" x14ac:dyDescent="0.25">
      <c r="B812" s="246" t="s">
        <v>236</v>
      </c>
      <c r="C812" s="247"/>
      <c r="D812" s="248"/>
      <c r="E812" s="252" t="s">
        <v>237</v>
      </c>
      <c r="F812" s="217">
        <f>SUM(F814)</f>
        <v>65000</v>
      </c>
      <c r="G812" s="217">
        <f>SUM(G814)</f>
        <v>0</v>
      </c>
      <c r="H812" s="219">
        <f>SUM(H814)</f>
        <v>55760.25</v>
      </c>
      <c r="I812" s="213">
        <f t="shared" ref="I812:I819" si="89">SUM(H812/F812*100)</f>
        <v>85.784999999999997</v>
      </c>
    </row>
    <row r="813" spans="2:9" ht="15" customHeight="1" x14ac:dyDescent="0.25">
      <c r="B813" s="249"/>
      <c r="C813" s="250"/>
      <c r="D813" s="251"/>
      <c r="E813" s="253"/>
      <c r="F813" s="218"/>
      <c r="G813" s="218"/>
      <c r="H813" s="220"/>
      <c r="I813" s="214" t="e">
        <f t="shared" si="89"/>
        <v>#DIV/0!</v>
      </c>
    </row>
    <row r="814" spans="2:9" ht="15" customHeight="1" x14ac:dyDescent="0.25">
      <c r="B814" s="196" t="s">
        <v>160</v>
      </c>
      <c r="C814" s="197"/>
      <c r="D814" s="198"/>
      <c r="E814" s="196" t="s">
        <v>157</v>
      </c>
      <c r="F814" s="193">
        <f>SUM(F816)</f>
        <v>65000</v>
      </c>
      <c r="G814" s="193">
        <f>SUM(G816)</f>
        <v>0</v>
      </c>
      <c r="H814" s="191">
        <f>SUM(H816)</f>
        <v>55760.25</v>
      </c>
      <c r="I814" s="179">
        <f t="shared" si="89"/>
        <v>85.784999999999997</v>
      </c>
    </row>
    <row r="815" spans="2:9" x14ac:dyDescent="0.25">
      <c r="B815" s="199"/>
      <c r="C815" s="200"/>
      <c r="D815" s="201"/>
      <c r="E815" s="199"/>
      <c r="F815" s="194"/>
      <c r="G815" s="194"/>
      <c r="H815" s="192"/>
      <c r="I815" s="180" t="e">
        <f t="shared" si="89"/>
        <v>#DIV/0!</v>
      </c>
    </row>
    <row r="816" spans="2:9" ht="15" customHeight="1" x14ac:dyDescent="0.25">
      <c r="B816" s="181">
        <v>3</v>
      </c>
      <c r="C816" s="182"/>
      <c r="D816" s="183"/>
      <c r="E816" s="181" t="s">
        <v>3</v>
      </c>
      <c r="F816" s="193">
        <f>SUM(F818)</f>
        <v>65000</v>
      </c>
      <c r="G816" s="193">
        <f>SUM(G818)</f>
        <v>0</v>
      </c>
      <c r="H816" s="191">
        <f>SUM(H818)</f>
        <v>55760.25</v>
      </c>
      <c r="I816" s="179">
        <f t="shared" si="89"/>
        <v>85.784999999999997</v>
      </c>
    </row>
    <row r="817" spans="2:9" ht="15" customHeight="1" x14ac:dyDescent="0.25">
      <c r="B817" s="184"/>
      <c r="C817" s="185"/>
      <c r="D817" s="186"/>
      <c r="E817" s="184"/>
      <c r="F817" s="194"/>
      <c r="G817" s="194"/>
      <c r="H817" s="192"/>
      <c r="I817" s="180" t="e">
        <f t="shared" si="89"/>
        <v>#DIV/0!</v>
      </c>
    </row>
    <row r="818" spans="2:9" x14ac:dyDescent="0.25">
      <c r="B818" s="195">
        <v>32</v>
      </c>
      <c r="C818" s="195"/>
      <c r="D818" s="195"/>
      <c r="E818" s="195" t="s">
        <v>12</v>
      </c>
      <c r="F818" s="225">
        <v>65000</v>
      </c>
      <c r="G818" s="225">
        <v>0</v>
      </c>
      <c r="H818" s="226">
        <f>SUM(H820)</f>
        <v>55760.25</v>
      </c>
      <c r="I818" s="227">
        <f t="shared" si="89"/>
        <v>85.784999999999997</v>
      </c>
    </row>
    <row r="819" spans="2:9" x14ac:dyDescent="0.25">
      <c r="B819" s="195"/>
      <c r="C819" s="195"/>
      <c r="D819" s="195"/>
      <c r="E819" s="195"/>
      <c r="F819" s="225"/>
      <c r="G819" s="225"/>
      <c r="H819" s="226"/>
      <c r="I819" s="227" t="e">
        <f t="shared" si="89"/>
        <v>#DIV/0!</v>
      </c>
    </row>
    <row r="820" spans="2:9" ht="30" customHeight="1" x14ac:dyDescent="0.25">
      <c r="B820" s="195">
        <v>322</v>
      </c>
      <c r="C820" s="195"/>
      <c r="D820" s="195"/>
      <c r="E820" s="117" t="s">
        <v>209</v>
      </c>
      <c r="F820" s="31"/>
      <c r="G820" s="31"/>
      <c r="H820" s="118">
        <f>SUM(H821)</f>
        <v>55760.25</v>
      </c>
      <c r="I820" s="118"/>
    </row>
    <row r="821" spans="2:9" ht="30" customHeight="1" x14ac:dyDescent="0.25">
      <c r="B821" s="195">
        <v>3222</v>
      </c>
      <c r="C821" s="195"/>
      <c r="D821" s="195"/>
      <c r="E821" s="100" t="s">
        <v>117</v>
      </c>
      <c r="F821" s="31"/>
      <c r="G821" s="31"/>
      <c r="H821" s="118">
        <v>55760.25</v>
      </c>
      <c r="I821" s="118"/>
    </row>
    <row r="822" spans="2:9" x14ac:dyDescent="0.25">
      <c r="B822" s="282"/>
      <c r="C822" s="282"/>
      <c r="D822" s="282"/>
      <c r="E822" s="97"/>
    </row>
    <row r="823" spans="2:9" x14ac:dyDescent="0.25">
      <c r="B823" s="282"/>
      <c r="C823" s="282"/>
      <c r="D823" s="282"/>
      <c r="E823" s="96"/>
    </row>
    <row r="824" spans="2:9" x14ac:dyDescent="0.25">
      <c r="B824" s="282"/>
      <c r="C824" s="282"/>
      <c r="D824" s="282"/>
      <c r="E824" s="96"/>
    </row>
    <row r="825" spans="2:9" x14ac:dyDescent="0.25">
      <c r="B825" s="282"/>
      <c r="C825" s="282"/>
      <c r="D825" s="282"/>
      <c r="E825" s="97"/>
    </row>
    <row r="826" spans="2:9" x14ac:dyDescent="0.25">
      <c r="B826" s="282"/>
      <c r="C826" s="282"/>
      <c r="D826" s="282"/>
      <c r="E826" s="97"/>
    </row>
    <row r="827" spans="2:9" x14ac:dyDescent="0.25">
      <c r="B827" s="282"/>
      <c r="C827" s="282"/>
      <c r="D827" s="282"/>
      <c r="E827" s="97"/>
    </row>
    <row r="828" spans="2:9" x14ac:dyDescent="0.25">
      <c r="B828" s="282"/>
      <c r="C828" s="282"/>
      <c r="D828" s="282"/>
      <c r="E828" s="96"/>
    </row>
    <row r="829" spans="2:9" x14ac:dyDescent="0.25">
      <c r="B829" s="282"/>
      <c r="C829" s="282"/>
      <c r="D829" s="282"/>
      <c r="E829" s="96"/>
    </row>
    <row r="830" spans="2:9" x14ac:dyDescent="0.25">
      <c r="B830" s="282"/>
      <c r="C830" s="282"/>
      <c r="D830" s="282"/>
      <c r="E830" s="96"/>
    </row>
    <row r="831" spans="2:9" x14ac:dyDescent="0.25">
      <c r="B831" s="282"/>
      <c r="C831" s="282"/>
      <c r="D831" s="282"/>
      <c r="E831" s="97"/>
    </row>
    <row r="832" spans="2:9" x14ac:dyDescent="0.25">
      <c r="B832" s="282"/>
      <c r="C832" s="282"/>
      <c r="D832" s="282"/>
      <c r="E832" s="97"/>
    </row>
    <row r="833" spans="2:5" x14ac:dyDescent="0.25">
      <c r="B833" s="282"/>
      <c r="C833" s="282"/>
      <c r="D833" s="282"/>
      <c r="E833" s="97"/>
    </row>
  </sheetData>
  <mergeCells count="2266">
    <mergeCell ref="B463:D464"/>
    <mergeCell ref="E463:E464"/>
    <mergeCell ref="F463:F464"/>
    <mergeCell ref="G463:G464"/>
    <mergeCell ref="H463:H464"/>
    <mergeCell ref="I463:I464"/>
    <mergeCell ref="B809:D809"/>
    <mergeCell ref="B808:D808"/>
    <mergeCell ref="B616:D617"/>
    <mergeCell ref="E616:E617"/>
    <mergeCell ref="F616:F617"/>
    <mergeCell ref="G616:G617"/>
    <mergeCell ref="H616:H617"/>
    <mergeCell ref="I616:I617"/>
    <mergeCell ref="I433:I434"/>
    <mergeCell ref="B435:D436"/>
    <mergeCell ref="E435:E436"/>
    <mergeCell ref="F435:F436"/>
    <mergeCell ref="G435:G436"/>
    <mergeCell ref="H435:H436"/>
    <mergeCell ref="I435:I436"/>
    <mergeCell ref="B437:D438"/>
    <mergeCell ref="E437:E438"/>
    <mergeCell ref="F437:F438"/>
    <mergeCell ref="G437:G438"/>
    <mergeCell ref="H437:H438"/>
    <mergeCell ref="I437:I438"/>
    <mergeCell ref="I439:I440"/>
    <mergeCell ref="B441:D442"/>
    <mergeCell ref="E441:E442"/>
    <mergeCell ref="F441:F442"/>
    <mergeCell ref="E258:E259"/>
    <mergeCell ref="F258:F259"/>
    <mergeCell ref="G258:G259"/>
    <mergeCell ref="H258:H259"/>
    <mergeCell ref="I258:I259"/>
    <mergeCell ref="B743:D743"/>
    <mergeCell ref="B595:D596"/>
    <mergeCell ref="E595:E596"/>
    <mergeCell ref="F595:F596"/>
    <mergeCell ref="G595:G596"/>
    <mergeCell ref="H595:H596"/>
    <mergeCell ref="I595:I596"/>
    <mergeCell ref="B597:D598"/>
    <mergeCell ref="E597:E598"/>
    <mergeCell ref="F597:F598"/>
    <mergeCell ref="G597:G598"/>
    <mergeCell ref="H597:H598"/>
    <mergeCell ref="I597:I598"/>
    <mergeCell ref="B409:D410"/>
    <mergeCell ref="E409:E410"/>
    <mergeCell ref="F409:F410"/>
    <mergeCell ref="G409:G410"/>
    <mergeCell ref="H409:H410"/>
    <mergeCell ref="I409:I410"/>
    <mergeCell ref="B411:D412"/>
    <mergeCell ref="F381:F382"/>
    <mergeCell ref="G381:G382"/>
    <mergeCell ref="H381:H382"/>
    <mergeCell ref="I381:I382"/>
    <mergeCell ref="B383:D384"/>
    <mergeCell ref="E383:E384"/>
    <mergeCell ref="E411:E412"/>
    <mergeCell ref="I244:I245"/>
    <mergeCell ref="B256:D257"/>
    <mergeCell ref="E256:E257"/>
    <mergeCell ref="F256:F257"/>
    <mergeCell ref="G256:G257"/>
    <mergeCell ref="H256:H257"/>
    <mergeCell ref="I256:I257"/>
    <mergeCell ref="B250:D251"/>
    <mergeCell ref="E250:E251"/>
    <mergeCell ref="F250:F251"/>
    <mergeCell ref="G250:G251"/>
    <mergeCell ref="H250:H251"/>
    <mergeCell ref="I250:I251"/>
    <mergeCell ref="B252:D253"/>
    <mergeCell ref="E252:E253"/>
    <mergeCell ref="F252:F253"/>
    <mergeCell ref="G252:G253"/>
    <mergeCell ref="H252:H253"/>
    <mergeCell ref="I252:I253"/>
    <mergeCell ref="B254:D255"/>
    <mergeCell ref="E254:E255"/>
    <mergeCell ref="F254:F255"/>
    <mergeCell ref="G254:G255"/>
    <mergeCell ref="H254:H255"/>
    <mergeCell ref="I254:I255"/>
    <mergeCell ref="I238:I239"/>
    <mergeCell ref="E226:E227"/>
    <mergeCell ref="B230:D231"/>
    <mergeCell ref="E230:E231"/>
    <mergeCell ref="B246:D247"/>
    <mergeCell ref="E246:E247"/>
    <mergeCell ref="F246:F247"/>
    <mergeCell ref="G246:G247"/>
    <mergeCell ref="H246:H247"/>
    <mergeCell ref="I246:I247"/>
    <mergeCell ref="B248:D249"/>
    <mergeCell ref="E248:E249"/>
    <mergeCell ref="F248:F249"/>
    <mergeCell ref="G248:G249"/>
    <mergeCell ref="H248:H249"/>
    <mergeCell ref="I248:I249"/>
    <mergeCell ref="B240:D241"/>
    <mergeCell ref="E240:E241"/>
    <mergeCell ref="F240:F241"/>
    <mergeCell ref="G240:G241"/>
    <mergeCell ref="H240:H241"/>
    <mergeCell ref="I240:I241"/>
    <mergeCell ref="B242:D243"/>
    <mergeCell ref="E242:E243"/>
    <mergeCell ref="F242:F243"/>
    <mergeCell ref="G242:G243"/>
    <mergeCell ref="H242:H243"/>
    <mergeCell ref="I242:I243"/>
    <mergeCell ref="B244:D245"/>
    <mergeCell ref="E244:E245"/>
    <mergeCell ref="F244:F245"/>
    <mergeCell ref="G244:G245"/>
    <mergeCell ref="B818:D819"/>
    <mergeCell ref="E818:E819"/>
    <mergeCell ref="F818:F819"/>
    <mergeCell ref="G818:G819"/>
    <mergeCell ref="H818:H819"/>
    <mergeCell ref="I818:I819"/>
    <mergeCell ref="B455:D456"/>
    <mergeCell ref="E455:E456"/>
    <mergeCell ref="F455:F456"/>
    <mergeCell ref="G455:G456"/>
    <mergeCell ref="H455:H456"/>
    <mergeCell ref="I455:I456"/>
    <mergeCell ref="H814:H815"/>
    <mergeCell ref="I814:I815"/>
    <mergeCell ref="B816:D817"/>
    <mergeCell ref="E816:E817"/>
    <mergeCell ref="B224:D225"/>
    <mergeCell ref="E224:E225"/>
    <mergeCell ref="F224:F225"/>
    <mergeCell ref="G224:G225"/>
    <mergeCell ref="H224:H225"/>
    <mergeCell ref="I224:I225"/>
    <mergeCell ref="B236:D237"/>
    <mergeCell ref="E236:E237"/>
    <mergeCell ref="F236:F237"/>
    <mergeCell ref="G236:G237"/>
    <mergeCell ref="H236:H237"/>
    <mergeCell ref="I236:I237"/>
    <mergeCell ref="B238:D239"/>
    <mergeCell ref="E238:E239"/>
    <mergeCell ref="F238:F239"/>
    <mergeCell ref="G238:G239"/>
    <mergeCell ref="F383:F384"/>
    <mergeCell ref="G383:G384"/>
    <mergeCell ref="H383:H384"/>
    <mergeCell ref="I383:I384"/>
    <mergeCell ref="B385:D386"/>
    <mergeCell ref="E385:E386"/>
    <mergeCell ref="F385:F386"/>
    <mergeCell ref="G385:G386"/>
    <mergeCell ref="H385:H386"/>
    <mergeCell ref="I385:I386"/>
    <mergeCell ref="B393:D394"/>
    <mergeCell ref="E393:E394"/>
    <mergeCell ref="F393:F394"/>
    <mergeCell ref="G393:G394"/>
    <mergeCell ref="H393:H394"/>
    <mergeCell ref="I393:I394"/>
    <mergeCell ref="F411:F412"/>
    <mergeCell ref="I411:I412"/>
    <mergeCell ref="B820:D820"/>
    <mergeCell ref="B821:D821"/>
    <mergeCell ref="B377:D378"/>
    <mergeCell ref="E377:E378"/>
    <mergeCell ref="F377:F378"/>
    <mergeCell ref="G377:G378"/>
    <mergeCell ref="H377:H378"/>
    <mergeCell ref="I377:I378"/>
    <mergeCell ref="B379:D380"/>
    <mergeCell ref="E379:E380"/>
    <mergeCell ref="F379:F380"/>
    <mergeCell ref="G379:G380"/>
    <mergeCell ref="H379:H380"/>
    <mergeCell ref="I379:I380"/>
    <mergeCell ref="B381:D382"/>
    <mergeCell ref="E381:E382"/>
    <mergeCell ref="B812:D813"/>
    <mergeCell ref="E812:E813"/>
    <mergeCell ref="F812:F813"/>
    <mergeCell ref="G812:G813"/>
    <mergeCell ref="H812:H813"/>
    <mergeCell ref="I812:I813"/>
    <mergeCell ref="B814:D815"/>
    <mergeCell ref="E814:E815"/>
    <mergeCell ref="F814:F815"/>
    <mergeCell ref="G814:G815"/>
    <mergeCell ref="B457:D458"/>
    <mergeCell ref="E457:E458"/>
    <mergeCell ref="F457:F458"/>
    <mergeCell ref="G457:G458"/>
    <mergeCell ref="H457:H458"/>
    <mergeCell ref="I457:I458"/>
    <mergeCell ref="F816:F817"/>
    <mergeCell ref="G816:G817"/>
    <mergeCell ref="H816:H817"/>
    <mergeCell ref="I816:I817"/>
    <mergeCell ref="B461:D462"/>
    <mergeCell ref="E461:E462"/>
    <mergeCell ref="F461:F462"/>
    <mergeCell ref="G461:G462"/>
    <mergeCell ref="I461:I462"/>
    <mergeCell ref="B443:D444"/>
    <mergeCell ref="E443:E444"/>
    <mergeCell ref="F443:F444"/>
    <mergeCell ref="G443:G444"/>
    <mergeCell ref="H443:H444"/>
    <mergeCell ref="I443:I444"/>
    <mergeCell ref="B445:D446"/>
    <mergeCell ref="E445:E446"/>
    <mergeCell ref="F445:F446"/>
    <mergeCell ref="G445:G446"/>
    <mergeCell ref="H445:H446"/>
    <mergeCell ref="I445:I446"/>
    <mergeCell ref="I449:I450"/>
    <mergeCell ref="B451:D452"/>
    <mergeCell ref="E451:E452"/>
    <mergeCell ref="F451:F452"/>
    <mergeCell ref="G451:G452"/>
    <mergeCell ref="H451:H452"/>
    <mergeCell ref="I451:I452"/>
    <mergeCell ref="I447:I448"/>
    <mergeCell ref="B569:D570"/>
    <mergeCell ref="B583:D584"/>
    <mergeCell ref="E583:E584"/>
    <mergeCell ref="B321:D322"/>
    <mergeCell ref="E321:E322"/>
    <mergeCell ref="F321:F322"/>
    <mergeCell ref="G321:G322"/>
    <mergeCell ref="H321:H322"/>
    <mergeCell ref="I321:I322"/>
    <mergeCell ref="B308:D308"/>
    <mergeCell ref="B307:D307"/>
    <mergeCell ref="B355:D355"/>
    <mergeCell ref="B356:D356"/>
    <mergeCell ref="B357:D357"/>
    <mergeCell ref="B358:D358"/>
    <mergeCell ref="B361:D362"/>
    <mergeCell ref="E361:E362"/>
    <mergeCell ref="F361:F362"/>
    <mergeCell ref="G361:G362"/>
    <mergeCell ref="H361:H362"/>
    <mergeCell ref="I361:I362"/>
    <mergeCell ref="B311:D311"/>
    <mergeCell ref="B313:D314"/>
    <mergeCell ref="E313:E314"/>
    <mergeCell ref="F313:F314"/>
    <mergeCell ref="G313:G314"/>
    <mergeCell ref="H313:H314"/>
    <mergeCell ref="I313:I314"/>
    <mergeCell ref="E315:E316"/>
    <mergeCell ref="F315:F316"/>
    <mergeCell ref="G315:G316"/>
    <mergeCell ref="H315:H316"/>
    <mergeCell ref="I315:I316"/>
    <mergeCell ref="B319:D320"/>
    <mergeCell ref="B82:D83"/>
    <mergeCell ref="F82:F83"/>
    <mergeCell ref="E319:E320"/>
    <mergeCell ref="F319:F320"/>
    <mergeCell ref="G319:G320"/>
    <mergeCell ref="H319:H320"/>
    <mergeCell ref="I319:I320"/>
    <mergeCell ref="G94:G95"/>
    <mergeCell ref="H94:H95"/>
    <mergeCell ref="B92:D93"/>
    <mergeCell ref="E92:E93"/>
    <mergeCell ref="F92:F93"/>
    <mergeCell ref="G92:G93"/>
    <mergeCell ref="H92:H93"/>
    <mergeCell ref="I92:I93"/>
    <mergeCell ref="B290:D291"/>
    <mergeCell ref="E290:E291"/>
    <mergeCell ref="F290:F291"/>
    <mergeCell ref="G290:G291"/>
    <mergeCell ref="H290:H291"/>
    <mergeCell ref="I290:I291"/>
    <mergeCell ref="B292:D293"/>
    <mergeCell ref="E292:E293"/>
    <mergeCell ref="F292:F293"/>
    <mergeCell ref="G292:G293"/>
    <mergeCell ref="B86:D87"/>
    <mergeCell ref="I292:I293"/>
    <mergeCell ref="B286:D287"/>
    <mergeCell ref="E286:E287"/>
    <mergeCell ref="F286:F287"/>
    <mergeCell ref="F288:F289"/>
    <mergeCell ref="G288:G289"/>
    <mergeCell ref="H288:H289"/>
    <mergeCell ref="I288:I289"/>
    <mergeCell ref="H72:H73"/>
    <mergeCell ref="I72:I73"/>
    <mergeCell ref="B70:D71"/>
    <mergeCell ref="E70:E71"/>
    <mergeCell ref="F70:F71"/>
    <mergeCell ref="G70:G71"/>
    <mergeCell ref="H70:H71"/>
    <mergeCell ref="I70:I71"/>
    <mergeCell ref="B76:D77"/>
    <mergeCell ref="E76:E77"/>
    <mergeCell ref="F76:F77"/>
    <mergeCell ref="G76:G77"/>
    <mergeCell ref="H76:H77"/>
    <mergeCell ref="I76:I77"/>
    <mergeCell ref="B84:D85"/>
    <mergeCell ref="E84:E85"/>
    <mergeCell ref="F84:F85"/>
    <mergeCell ref="G84:G85"/>
    <mergeCell ref="H84:H85"/>
    <mergeCell ref="E86:E87"/>
    <mergeCell ref="F78:F79"/>
    <mergeCell ref="G78:G79"/>
    <mergeCell ref="H78:H79"/>
    <mergeCell ref="I78:I79"/>
    <mergeCell ref="G86:G87"/>
    <mergeCell ref="H86:H87"/>
    <mergeCell ref="I86:I87"/>
    <mergeCell ref="B128:D129"/>
    <mergeCell ref="B80:D81"/>
    <mergeCell ref="E80:E81"/>
    <mergeCell ref="B54:D55"/>
    <mergeCell ref="E54:E55"/>
    <mergeCell ref="F52:F53"/>
    <mergeCell ref="G52:G53"/>
    <mergeCell ref="G82:G83"/>
    <mergeCell ref="H82:H83"/>
    <mergeCell ref="I82:I83"/>
    <mergeCell ref="B88:D89"/>
    <mergeCell ref="E88:E89"/>
    <mergeCell ref="F88:F89"/>
    <mergeCell ref="G88:G89"/>
    <mergeCell ref="H88:H89"/>
    <mergeCell ref="I88:I89"/>
    <mergeCell ref="F62:F63"/>
    <mergeCell ref="G62:G63"/>
    <mergeCell ref="H62:H63"/>
    <mergeCell ref="I62:I63"/>
    <mergeCell ref="B64:D65"/>
    <mergeCell ref="E64:E65"/>
    <mergeCell ref="F64:F65"/>
    <mergeCell ref="G64:G65"/>
    <mergeCell ref="H64:H65"/>
    <mergeCell ref="I64:I65"/>
    <mergeCell ref="B66:D67"/>
    <mergeCell ref="E66:E67"/>
    <mergeCell ref="F86:F87"/>
    <mergeCell ref="F66:F67"/>
    <mergeCell ref="G66:G67"/>
    <mergeCell ref="H66:H67"/>
    <mergeCell ref="I66:I67"/>
    <mergeCell ref="B74:D75"/>
    <mergeCell ref="E74:E75"/>
    <mergeCell ref="F74:F75"/>
    <mergeCell ref="B56:D57"/>
    <mergeCell ref="E56:E57"/>
    <mergeCell ref="F56:F57"/>
    <mergeCell ref="G56:G57"/>
    <mergeCell ref="H56:H57"/>
    <mergeCell ref="I56:I57"/>
    <mergeCell ref="B58:D59"/>
    <mergeCell ref="E58:E59"/>
    <mergeCell ref="F58:F59"/>
    <mergeCell ref="G58:G59"/>
    <mergeCell ref="H58:H59"/>
    <mergeCell ref="I58:I59"/>
    <mergeCell ref="B60:D61"/>
    <mergeCell ref="E60:E61"/>
    <mergeCell ref="F60:F61"/>
    <mergeCell ref="G60:G61"/>
    <mergeCell ref="H60:H61"/>
    <mergeCell ref="I60:I61"/>
    <mergeCell ref="H68:H69"/>
    <mergeCell ref="I68:I69"/>
    <mergeCell ref="B72:D73"/>
    <mergeCell ref="E72:E73"/>
    <mergeCell ref="F72:F73"/>
    <mergeCell ref="G72:G73"/>
    <mergeCell ref="F138:F139"/>
    <mergeCell ref="G138:G139"/>
    <mergeCell ref="H138:H139"/>
    <mergeCell ref="I138:I139"/>
    <mergeCell ref="B44:D45"/>
    <mergeCell ref="E44:E45"/>
    <mergeCell ref="F44:F45"/>
    <mergeCell ref="G44:G45"/>
    <mergeCell ref="H44:H45"/>
    <mergeCell ref="I44:I45"/>
    <mergeCell ref="B46:D47"/>
    <mergeCell ref="E46:E47"/>
    <mergeCell ref="F46:F47"/>
    <mergeCell ref="G46:G47"/>
    <mergeCell ref="H46:H47"/>
    <mergeCell ref="I46:I47"/>
    <mergeCell ref="B48:D49"/>
    <mergeCell ref="E48:E49"/>
    <mergeCell ref="F48:F49"/>
    <mergeCell ref="G48:G49"/>
    <mergeCell ref="H48:H49"/>
    <mergeCell ref="I48:I49"/>
    <mergeCell ref="B50:D51"/>
    <mergeCell ref="E50:E51"/>
    <mergeCell ref="F50:F51"/>
    <mergeCell ref="G50:G51"/>
    <mergeCell ref="H50:H51"/>
    <mergeCell ref="I50:I51"/>
    <mergeCell ref="I74:I75"/>
    <mergeCell ref="B68:D69"/>
    <mergeCell ref="E68:E69"/>
    <mergeCell ref="F68:F69"/>
    <mergeCell ref="H132:H133"/>
    <mergeCell ref="I132:I133"/>
    <mergeCell ref="B134:D135"/>
    <mergeCell ref="E134:E135"/>
    <mergeCell ref="G134:G135"/>
    <mergeCell ref="H134:H135"/>
    <mergeCell ref="I134:I135"/>
    <mergeCell ref="H114:H115"/>
    <mergeCell ref="I114:I115"/>
    <mergeCell ref="B116:D117"/>
    <mergeCell ref="E116:E117"/>
    <mergeCell ref="F116:F117"/>
    <mergeCell ref="G116:G117"/>
    <mergeCell ref="E126:E127"/>
    <mergeCell ref="F120:F121"/>
    <mergeCell ref="G120:G121"/>
    <mergeCell ref="H120:H121"/>
    <mergeCell ref="I120:I121"/>
    <mergeCell ref="B114:D115"/>
    <mergeCell ref="E114:E115"/>
    <mergeCell ref="F114:F115"/>
    <mergeCell ref="G114:G115"/>
    <mergeCell ref="E128:E129"/>
    <mergeCell ref="F128:F129"/>
    <mergeCell ref="G128:G129"/>
    <mergeCell ref="H128:H129"/>
    <mergeCell ref="I128:I129"/>
    <mergeCell ref="B130:D131"/>
    <mergeCell ref="E130:E131"/>
    <mergeCell ref="F130:F131"/>
    <mergeCell ref="G130:G131"/>
    <mergeCell ref="H130:H131"/>
    <mergeCell ref="I573:I574"/>
    <mergeCell ref="B575:D576"/>
    <mergeCell ref="E575:E576"/>
    <mergeCell ref="F575:F576"/>
    <mergeCell ref="G575:G576"/>
    <mergeCell ref="H575:H576"/>
    <mergeCell ref="I575:I576"/>
    <mergeCell ref="B577:D578"/>
    <mergeCell ref="I577:I578"/>
    <mergeCell ref="B581:D582"/>
    <mergeCell ref="E581:E582"/>
    <mergeCell ref="F136:F137"/>
    <mergeCell ref="G136:G137"/>
    <mergeCell ref="H136:H137"/>
    <mergeCell ref="I136:I137"/>
    <mergeCell ref="F110:F111"/>
    <mergeCell ref="G110:G111"/>
    <mergeCell ref="H110:H111"/>
    <mergeCell ref="I110:I111"/>
    <mergeCell ref="B112:D113"/>
    <mergeCell ref="E112:E113"/>
    <mergeCell ref="F112:F113"/>
    <mergeCell ref="G112:G113"/>
    <mergeCell ref="H112:H113"/>
    <mergeCell ref="I112:I113"/>
    <mergeCell ref="B118:D119"/>
    <mergeCell ref="E118:E119"/>
    <mergeCell ref="F118:F119"/>
    <mergeCell ref="G118:G119"/>
    <mergeCell ref="H118:H119"/>
    <mergeCell ref="I118:I119"/>
    <mergeCell ref="B120:D121"/>
    <mergeCell ref="I569:I570"/>
    <mergeCell ref="B561:D562"/>
    <mergeCell ref="E561:E562"/>
    <mergeCell ref="F561:F562"/>
    <mergeCell ref="I561:I562"/>
    <mergeCell ref="B563:D564"/>
    <mergeCell ref="E563:E564"/>
    <mergeCell ref="F563:F564"/>
    <mergeCell ref="H563:H564"/>
    <mergeCell ref="I563:I564"/>
    <mergeCell ref="B565:D566"/>
    <mergeCell ref="I583:I584"/>
    <mergeCell ref="B585:D586"/>
    <mergeCell ref="E585:E586"/>
    <mergeCell ref="F585:F586"/>
    <mergeCell ref="G585:G586"/>
    <mergeCell ref="H585:H586"/>
    <mergeCell ref="I585:I586"/>
    <mergeCell ref="G579:G580"/>
    <mergeCell ref="H579:H580"/>
    <mergeCell ref="I579:I580"/>
    <mergeCell ref="B571:D572"/>
    <mergeCell ref="E571:E572"/>
    <mergeCell ref="F571:F572"/>
    <mergeCell ref="G571:G572"/>
    <mergeCell ref="H571:H572"/>
    <mergeCell ref="I571:I572"/>
    <mergeCell ref="B573:D574"/>
    <mergeCell ref="E573:E574"/>
    <mergeCell ref="F573:F574"/>
    <mergeCell ref="G573:G574"/>
    <mergeCell ref="H573:H574"/>
    <mergeCell ref="I519:I520"/>
    <mergeCell ref="B521:D522"/>
    <mergeCell ref="B501:D502"/>
    <mergeCell ref="E501:E502"/>
    <mergeCell ref="E521:E522"/>
    <mergeCell ref="I521:I522"/>
    <mergeCell ref="B523:D524"/>
    <mergeCell ref="E523:E524"/>
    <mergeCell ref="H523:H524"/>
    <mergeCell ref="I523:I524"/>
    <mergeCell ref="B525:D526"/>
    <mergeCell ref="F581:F582"/>
    <mergeCell ref="G581:G582"/>
    <mergeCell ref="H581:H582"/>
    <mergeCell ref="I581:I582"/>
    <mergeCell ref="B509:D510"/>
    <mergeCell ref="E509:E510"/>
    <mergeCell ref="F509:F510"/>
    <mergeCell ref="G509:G510"/>
    <mergeCell ref="H509:H510"/>
    <mergeCell ref="I509:I510"/>
    <mergeCell ref="B567:D568"/>
    <mergeCell ref="E567:E568"/>
    <mergeCell ref="F567:F568"/>
    <mergeCell ref="G567:G568"/>
    <mergeCell ref="H567:H568"/>
    <mergeCell ref="I567:I568"/>
    <mergeCell ref="I565:I566"/>
    <mergeCell ref="E569:E570"/>
    <mergeCell ref="F569:F570"/>
    <mergeCell ref="G569:G570"/>
    <mergeCell ref="H569:H570"/>
    <mergeCell ref="I501:I502"/>
    <mergeCell ref="B503:D504"/>
    <mergeCell ref="E503:E504"/>
    <mergeCell ref="F503:F504"/>
    <mergeCell ref="G503:G504"/>
    <mergeCell ref="H503:H504"/>
    <mergeCell ref="I503:I504"/>
    <mergeCell ref="B505:D506"/>
    <mergeCell ref="E505:E506"/>
    <mergeCell ref="F505:F506"/>
    <mergeCell ref="G505:G506"/>
    <mergeCell ref="H505:H506"/>
    <mergeCell ref="I505:I506"/>
    <mergeCell ref="B507:D508"/>
    <mergeCell ref="E507:E508"/>
    <mergeCell ref="F507:F508"/>
    <mergeCell ref="G507:G508"/>
    <mergeCell ref="H507:H508"/>
    <mergeCell ref="I507:I508"/>
    <mergeCell ref="I493:I494"/>
    <mergeCell ref="B495:D496"/>
    <mergeCell ref="E495:E496"/>
    <mergeCell ref="F495:F496"/>
    <mergeCell ref="G495:G496"/>
    <mergeCell ref="H495:H496"/>
    <mergeCell ref="I495:I496"/>
    <mergeCell ref="B497:D498"/>
    <mergeCell ref="E497:E498"/>
    <mergeCell ref="F497:F498"/>
    <mergeCell ref="G497:G498"/>
    <mergeCell ref="H497:H498"/>
    <mergeCell ref="I497:I498"/>
    <mergeCell ref="B499:D500"/>
    <mergeCell ref="E499:E500"/>
    <mergeCell ref="F499:F500"/>
    <mergeCell ref="G499:G500"/>
    <mergeCell ref="H499:H500"/>
    <mergeCell ref="I499:I500"/>
    <mergeCell ref="I666:I667"/>
    <mergeCell ref="B674:D675"/>
    <mergeCell ref="E674:E675"/>
    <mergeCell ref="F674:F675"/>
    <mergeCell ref="G674:G675"/>
    <mergeCell ref="H674:H675"/>
    <mergeCell ref="I674:I675"/>
    <mergeCell ref="B676:D677"/>
    <mergeCell ref="E676:E677"/>
    <mergeCell ref="F676:F677"/>
    <mergeCell ref="G676:G677"/>
    <mergeCell ref="H676:H677"/>
    <mergeCell ref="I676:I677"/>
    <mergeCell ref="B668:D669"/>
    <mergeCell ref="E668:E669"/>
    <mergeCell ref="B670:D671"/>
    <mergeCell ref="E670:E671"/>
    <mergeCell ref="H668:H669"/>
    <mergeCell ref="H670:H671"/>
    <mergeCell ref="H672:H673"/>
    <mergeCell ref="I634:I635"/>
    <mergeCell ref="B636:D637"/>
    <mergeCell ref="E636:E637"/>
    <mergeCell ref="F636:F637"/>
    <mergeCell ref="G636:G637"/>
    <mergeCell ref="H636:H637"/>
    <mergeCell ref="I636:I637"/>
    <mergeCell ref="B638:D639"/>
    <mergeCell ref="E638:E639"/>
    <mergeCell ref="F638:F639"/>
    <mergeCell ref="G638:G639"/>
    <mergeCell ref="H638:H639"/>
    <mergeCell ref="I638:I639"/>
    <mergeCell ref="G664:G665"/>
    <mergeCell ref="H664:H665"/>
    <mergeCell ref="I664:I665"/>
    <mergeCell ref="B662:D663"/>
    <mergeCell ref="E662:E663"/>
    <mergeCell ref="B664:D665"/>
    <mergeCell ref="E664:E665"/>
    <mergeCell ref="H662:H663"/>
    <mergeCell ref="F642:F643"/>
    <mergeCell ref="I642:I643"/>
    <mergeCell ref="F644:F645"/>
    <mergeCell ref="I644:I645"/>
    <mergeCell ref="F646:F647"/>
    <mergeCell ref="G646:G647"/>
    <mergeCell ref="I646:I647"/>
    <mergeCell ref="F648:F649"/>
    <mergeCell ref="G648:G649"/>
    <mergeCell ref="I648:I649"/>
    <mergeCell ref="B650:D651"/>
    <mergeCell ref="I610:I611"/>
    <mergeCell ref="B612:D613"/>
    <mergeCell ref="E612:E613"/>
    <mergeCell ref="F612:F613"/>
    <mergeCell ref="G612:G613"/>
    <mergeCell ref="H612:H613"/>
    <mergeCell ref="I612:I613"/>
    <mergeCell ref="B614:D615"/>
    <mergeCell ref="E614:E615"/>
    <mergeCell ref="F614:F615"/>
    <mergeCell ref="G614:G615"/>
    <mergeCell ref="H614:H615"/>
    <mergeCell ref="I614:I615"/>
    <mergeCell ref="B602:D603"/>
    <mergeCell ref="E602:E603"/>
    <mergeCell ref="B604:D605"/>
    <mergeCell ref="E604:E605"/>
    <mergeCell ref="B606:D607"/>
    <mergeCell ref="E606:E607"/>
    <mergeCell ref="B608:D609"/>
    <mergeCell ref="E608:E609"/>
    <mergeCell ref="H754:H755"/>
    <mergeCell ref="I754:I755"/>
    <mergeCell ref="B732:D733"/>
    <mergeCell ref="E732:E733"/>
    <mergeCell ref="F732:F733"/>
    <mergeCell ref="G732:G733"/>
    <mergeCell ref="H732:H733"/>
    <mergeCell ref="I732:I733"/>
    <mergeCell ref="B734:D735"/>
    <mergeCell ref="E734:E735"/>
    <mergeCell ref="F734:F735"/>
    <mergeCell ref="G734:G735"/>
    <mergeCell ref="H734:H735"/>
    <mergeCell ref="I734:I735"/>
    <mergeCell ref="B736:D737"/>
    <mergeCell ref="E736:E737"/>
    <mergeCell ref="F736:F737"/>
    <mergeCell ref="G736:G737"/>
    <mergeCell ref="H736:H737"/>
    <mergeCell ref="I736:I737"/>
    <mergeCell ref="B738:D739"/>
    <mergeCell ref="E738:E739"/>
    <mergeCell ref="F738:F739"/>
    <mergeCell ref="G738:G739"/>
    <mergeCell ref="H738:H739"/>
    <mergeCell ref="I738:I739"/>
    <mergeCell ref="B740:D740"/>
    <mergeCell ref="B741:D741"/>
    <mergeCell ref="B742:D742"/>
    <mergeCell ref="E752:E753"/>
    <mergeCell ref="E754:E755"/>
    <mergeCell ref="B19:D19"/>
    <mergeCell ref="B20:D20"/>
    <mergeCell ref="B32:D32"/>
    <mergeCell ref="B33:D33"/>
    <mergeCell ref="B786:D786"/>
    <mergeCell ref="B787:D787"/>
    <mergeCell ref="B788:D788"/>
    <mergeCell ref="B789:D789"/>
    <mergeCell ref="B790:D790"/>
    <mergeCell ref="B791:D791"/>
    <mergeCell ref="B764:D765"/>
    <mergeCell ref="B766:D767"/>
    <mergeCell ref="B752:D753"/>
    <mergeCell ref="B754:D755"/>
    <mergeCell ref="B722:D722"/>
    <mergeCell ref="B723:D723"/>
    <mergeCell ref="B712:D712"/>
    <mergeCell ref="B713:D713"/>
    <mergeCell ref="B126:D127"/>
    <mergeCell ref="B158:D159"/>
    <mergeCell ref="B178:D179"/>
    <mergeCell ref="B315:D316"/>
    <mergeCell ref="B258:D259"/>
    <mergeCell ref="B78:D79"/>
    <mergeCell ref="B140:D141"/>
    <mergeCell ref="B180:D180"/>
    <mergeCell ref="B181:D181"/>
    <mergeCell ref="B182:D182"/>
    <mergeCell ref="B183:D183"/>
    <mergeCell ref="B184:D184"/>
    <mergeCell ref="B185:D185"/>
    <mergeCell ref="B204:D205"/>
    <mergeCell ref="B29:D29"/>
    <mergeCell ref="B30:D31"/>
    <mergeCell ref="B827:D827"/>
    <mergeCell ref="B811:D811"/>
    <mergeCell ref="B822:D822"/>
    <mergeCell ref="B824:D824"/>
    <mergeCell ref="B826:D826"/>
    <mergeCell ref="B828:D828"/>
    <mergeCell ref="B829:D829"/>
    <mergeCell ref="B830:D830"/>
    <mergeCell ref="B831:D831"/>
    <mergeCell ref="B833:D833"/>
    <mergeCell ref="B832:D832"/>
    <mergeCell ref="G754:G755"/>
    <mergeCell ref="F634:F635"/>
    <mergeCell ref="G634:G635"/>
    <mergeCell ref="G666:G667"/>
    <mergeCell ref="G561:G562"/>
    <mergeCell ref="E577:E578"/>
    <mergeCell ref="F577:F578"/>
    <mergeCell ref="G577:G578"/>
    <mergeCell ref="F583:F584"/>
    <mergeCell ref="G583:G584"/>
    <mergeCell ref="F54:F55"/>
    <mergeCell ref="G54:G55"/>
    <mergeCell ref="G68:G69"/>
    <mergeCell ref="F134:F135"/>
    <mergeCell ref="E565:E566"/>
    <mergeCell ref="F565:F566"/>
    <mergeCell ref="E120:E121"/>
    <mergeCell ref="F132:F133"/>
    <mergeCell ref="G132:G133"/>
    <mergeCell ref="E82:E83"/>
    <mergeCell ref="E15:E16"/>
    <mergeCell ref="B17:D18"/>
    <mergeCell ref="E17:E18"/>
    <mergeCell ref="B15:D16"/>
    <mergeCell ref="B2:I2"/>
    <mergeCell ref="B823:D823"/>
    <mergeCell ref="B825:D825"/>
    <mergeCell ref="B4:I4"/>
    <mergeCell ref="B6:E6"/>
    <mergeCell ref="B7:E7"/>
    <mergeCell ref="B810:D810"/>
    <mergeCell ref="B9:D10"/>
    <mergeCell ref="E9:E10"/>
    <mergeCell ref="B11:D12"/>
    <mergeCell ref="E11:E12"/>
    <mergeCell ref="B13:D14"/>
    <mergeCell ref="E13:E14"/>
    <mergeCell ref="B8:D8"/>
    <mergeCell ref="F9:F10"/>
    <mergeCell ref="F11:F12"/>
    <mergeCell ref="E764:E765"/>
    <mergeCell ref="F764:F765"/>
    <mergeCell ref="G764:G765"/>
    <mergeCell ref="H764:H765"/>
    <mergeCell ref="I764:I765"/>
    <mergeCell ref="E132:E133"/>
    <mergeCell ref="E766:E767"/>
    <mergeCell ref="F766:F767"/>
    <mergeCell ref="G766:G767"/>
    <mergeCell ref="B27:D28"/>
    <mergeCell ref="E27:E28"/>
    <mergeCell ref="B156:D157"/>
    <mergeCell ref="E156:E157"/>
    <mergeCell ref="E30:E31"/>
    <mergeCell ref="B21:D22"/>
    <mergeCell ref="E21:E22"/>
    <mergeCell ref="B23:D24"/>
    <mergeCell ref="E23:E24"/>
    <mergeCell ref="B25:D26"/>
    <mergeCell ref="E25:E26"/>
    <mergeCell ref="B90:D91"/>
    <mergeCell ref="E90:E91"/>
    <mergeCell ref="B96:D97"/>
    <mergeCell ref="E96:E97"/>
    <mergeCell ref="B98:D99"/>
    <mergeCell ref="E98:E99"/>
    <mergeCell ref="B40:D41"/>
    <mergeCell ref="E40:E41"/>
    <mergeCell ref="B42:D43"/>
    <mergeCell ref="E42:E43"/>
    <mergeCell ref="B34:D35"/>
    <mergeCell ref="E34:E35"/>
    <mergeCell ref="B36:D37"/>
    <mergeCell ref="E36:E37"/>
    <mergeCell ref="B38:D39"/>
    <mergeCell ref="E38:E39"/>
    <mergeCell ref="B62:D63"/>
    <mergeCell ref="E62:E63"/>
    <mergeCell ref="E78:E79"/>
    <mergeCell ref="B94:D95"/>
    <mergeCell ref="E94:E95"/>
    <mergeCell ref="B52:D53"/>
    <mergeCell ref="E52:E53"/>
    <mergeCell ref="E204:E205"/>
    <mergeCell ref="B206:D207"/>
    <mergeCell ref="E206:E207"/>
    <mergeCell ref="E158:E159"/>
    <mergeCell ref="B122:D123"/>
    <mergeCell ref="E122:E123"/>
    <mergeCell ref="B124:D125"/>
    <mergeCell ref="E124:E125"/>
    <mergeCell ref="B100:D101"/>
    <mergeCell ref="E100:E101"/>
    <mergeCell ref="B108:D109"/>
    <mergeCell ref="E108:E109"/>
    <mergeCell ref="B102:D102"/>
    <mergeCell ref="B103:D103"/>
    <mergeCell ref="B104:D104"/>
    <mergeCell ref="B105:D105"/>
    <mergeCell ref="B106:D106"/>
    <mergeCell ref="B107:D107"/>
    <mergeCell ref="B110:D111"/>
    <mergeCell ref="E110:E111"/>
    <mergeCell ref="B138:D139"/>
    <mergeCell ref="E138:E139"/>
    <mergeCell ref="B136:D137"/>
    <mergeCell ref="E136:E137"/>
    <mergeCell ref="B132:D133"/>
    <mergeCell ref="E178:E179"/>
    <mergeCell ref="B172:D173"/>
    <mergeCell ref="E172:E173"/>
    <mergeCell ref="B174:D175"/>
    <mergeCell ref="E174:E175"/>
    <mergeCell ref="B176:D177"/>
    <mergeCell ref="E176:E177"/>
    <mergeCell ref="B160:D161"/>
    <mergeCell ref="E160:E161"/>
    <mergeCell ref="B162:D163"/>
    <mergeCell ref="E162:E163"/>
    <mergeCell ref="B164:D165"/>
    <mergeCell ref="E164:E165"/>
    <mergeCell ref="B166:D166"/>
    <mergeCell ref="B167:D167"/>
    <mergeCell ref="B168:D168"/>
    <mergeCell ref="B169:D169"/>
    <mergeCell ref="B170:D170"/>
    <mergeCell ref="B171:D171"/>
    <mergeCell ref="B214:D215"/>
    <mergeCell ref="E214:E215"/>
    <mergeCell ref="B192:D193"/>
    <mergeCell ref="E192:E193"/>
    <mergeCell ref="B200:D201"/>
    <mergeCell ref="E200:E201"/>
    <mergeCell ref="B202:D203"/>
    <mergeCell ref="E202:E203"/>
    <mergeCell ref="B186:D187"/>
    <mergeCell ref="E186:E187"/>
    <mergeCell ref="B188:D189"/>
    <mergeCell ref="E188:E189"/>
    <mergeCell ref="B190:D191"/>
    <mergeCell ref="E190:E191"/>
    <mergeCell ref="B194:D194"/>
    <mergeCell ref="B195:D195"/>
    <mergeCell ref="B196:D196"/>
    <mergeCell ref="B197:D197"/>
    <mergeCell ref="B198:D198"/>
    <mergeCell ref="B199:D199"/>
    <mergeCell ref="B208:D208"/>
    <mergeCell ref="B209:D209"/>
    <mergeCell ref="B312:D312"/>
    <mergeCell ref="E288:E289"/>
    <mergeCell ref="B288:D289"/>
    <mergeCell ref="B210:D210"/>
    <mergeCell ref="B211:D211"/>
    <mergeCell ref="B212:D212"/>
    <mergeCell ref="B213:D213"/>
    <mergeCell ref="B272:D273"/>
    <mergeCell ref="E272:E273"/>
    <mergeCell ref="B278:D279"/>
    <mergeCell ref="E278:E279"/>
    <mergeCell ref="B280:D281"/>
    <mergeCell ref="E280:E281"/>
    <mergeCell ref="B266:D267"/>
    <mergeCell ref="E266:E267"/>
    <mergeCell ref="B268:D269"/>
    <mergeCell ref="E268:E269"/>
    <mergeCell ref="B270:D271"/>
    <mergeCell ref="E270:E271"/>
    <mergeCell ref="B216:D217"/>
    <mergeCell ref="E216:E217"/>
    <mergeCell ref="B218:D219"/>
    <mergeCell ref="E218:E219"/>
    <mergeCell ref="B220:D221"/>
    <mergeCell ref="E220:E221"/>
    <mergeCell ref="B274:D275"/>
    <mergeCell ref="E274:E275"/>
    <mergeCell ref="B276:D277"/>
    <mergeCell ref="E276:E277"/>
    <mergeCell ref="B222:D223"/>
    <mergeCell ref="E222:E223"/>
    <mergeCell ref="B226:D227"/>
    <mergeCell ref="B367:D367"/>
    <mergeCell ref="B368:D368"/>
    <mergeCell ref="B369:D369"/>
    <mergeCell ref="B370:D370"/>
    <mergeCell ref="B396:D396"/>
    <mergeCell ref="B375:D376"/>
    <mergeCell ref="E375:E376"/>
    <mergeCell ref="B232:D233"/>
    <mergeCell ref="E232:E233"/>
    <mergeCell ref="B234:D235"/>
    <mergeCell ref="E234:E235"/>
    <mergeCell ref="B301:D302"/>
    <mergeCell ref="E301:E302"/>
    <mergeCell ref="B317:D318"/>
    <mergeCell ref="E317:E318"/>
    <mergeCell ref="B297:D298"/>
    <mergeCell ref="E297:E298"/>
    <mergeCell ref="B299:D300"/>
    <mergeCell ref="E299:E300"/>
    <mergeCell ref="B282:D283"/>
    <mergeCell ref="E282:E283"/>
    <mergeCell ref="B284:D285"/>
    <mergeCell ref="E284:E285"/>
    <mergeCell ref="B294:D294"/>
    <mergeCell ref="B295:D295"/>
    <mergeCell ref="B296:D296"/>
    <mergeCell ref="B303:D304"/>
    <mergeCell ref="E303:E304"/>
    <mergeCell ref="B306:D306"/>
    <mergeCell ref="B305:D305"/>
    <mergeCell ref="B309:D309"/>
    <mergeCell ref="B310:D310"/>
    <mergeCell ref="B471:D472"/>
    <mergeCell ref="E471:E472"/>
    <mergeCell ref="B473:D474"/>
    <mergeCell ref="E473:E474"/>
    <mergeCell ref="B475:D476"/>
    <mergeCell ref="E475:E476"/>
    <mergeCell ref="B431:D432"/>
    <mergeCell ref="E431:E432"/>
    <mergeCell ref="B459:D460"/>
    <mergeCell ref="E459:E460"/>
    <mergeCell ref="B415:D416"/>
    <mergeCell ref="E415:E416"/>
    <mergeCell ref="B421:D422"/>
    <mergeCell ref="E421:E422"/>
    <mergeCell ref="B423:D424"/>
    <mergeCell ref="E423:E424"/>
    <mergeCell ref="B417:D418"/>
    <mergeCell ref="E417:E418"/>
    <mergeCell ref="B419:D420"/>
    <mergeCell ref="E419:E420"/>
    <mergeCell ref="B439:D440"/>
    <mergeCell ref="E439:E440"/>
    <mergeCell ref="B449:D450"/>
    <mergeCell ref="E449:E450"/>
    <mergeCell ref="B447:D448"/>
    <mergeCell ref="E447:E448"/>
    <mergeCell ref="B425:D426"/>
    <mergeCell ref="E425:E426"/>
    <mergeCell ref="B427:D427"/>
    <mergeCell ref="B428:D428"/>
    <mergeCell ref="B491:D492"/>
    <mergeCell ref="E491:E492"/>
    <mergeCell ref="B593:D594"/>
    <mergeCell ref="E593:E594"/>
    <mergeCell ref="B559:D560"/>
    <mergeCell ref="E559:E560"/>
    <mergeCell ref="B587:D588"/>
    <mergeCell ref="E587:E588"/>
    <mergeCell ref="B589:D590"/>
    <mergeCell ref="E589:E590"/>
    <mergeCell ref="B477:D478"/>
    <mergeCell ref="E477:E478"/>
    <mergeCell ref="B555:D556"/>
    <mergeCell ref="E555:E556"/>
    <mergeCell ref="B557:D558"/>
    <mergeCell ref="E557:E558"/>
    <mergeCell ref="B479:D480"/>
    <mergeCell ref="E479:E480"/>
    <mergeCell ref="B481:D482"/>
    <mergeCell ref="E481:E482"/>
    <mergeCell ref="B483:D484"/>
    <mergeCell ref="E483:E484"/>
    <mergeCell ref="B485:D486"/>
    <mergeCell ref="E485:E486"/>
    <mergeCell ref="B487:D488"/>
    <mergeCell ref="E487:E488"/>
    <mergeCell ref="B489:D490"/>
    <mergeCell ref="E489:E490"/>
    <mergeCell ref="B493:D494"/>
    <mergeCell ref="E493:E494"/>
    <mergeCell ref="E680:E681"/>
    <mergeCell ref="B630:D631"/>
    <mergeCell ref="E630:E631"/>
    <mergeCell ref="B658:D659"/>
    <mergeCell ref="E658:E659"/>
    <mergeCell ref="B660:D661"/>
    <mergeCell ref="E660:E661"/>
    <mergeCell ref="B626:D627"/>
    <mergeCell ref="E626:E627"/>
    <mergeCell ref="B628:D629"/>
    <mergeCell ref="E628:E629"/>
    <mergeCell ref="B640:D641"/>
    <mergeCell ref="E640:E641"/>
    <mergeCell ref="B666:D667"/>
    <mergeCell ref="E666:E667"/>
    <mergeCell ref="B591:D592"/>
    <mergeCell ref="E591:E592"/>
    <mergeCell ref="B599:D599"/>
    <mergeCell ref="B600:D600"/>
    <mergeCell ref="B601:D601"/>
    <mergeCell ref="B610:D611"/>
    <mergeCell ref="E610:E611"/>
    <mergeCell ref="B642:D643"/>
    <mergeCell ref="E642:E643"/>
    <mergeCell ref="B644:D645"/>
    <mergeCell ref="E644:E645"/>
    <mergeCell ref="B646:D647"/>
    <mergeCell ref="E646:E647"/>
    <mergeCell ref="B648:D649"/>
    <mergeCell ref="E648:E649"/>
    <mergeCell ref="B656:D657"/>
    <mergeCell ref="E656:E657"/>
    <mergeCell ref="E686:E687"/>
    <mergeCell ref="B714:D715"/>
    <mergeCell ref="E714:E715"/>
    <mergeCell ref="B704:D705"/>
    <mergeCell ref="E704:E705"/>
    <mergeCell ref="B706:D707"/>
    <mergeCell ref="E706:E707"/>
    <mergeCell ref="B708:D709"/>
    <mergeCell ref="E708:E709"/>
    <mergeCell ref="B688:D689"/>
    <mergeCell ref="E688:E689"/>
    <mergeCell ref="B690:D691"/>
    <mergeCell ref="E690:E691"/>
    <mergeCell ref="B692:D693"/>
    <mergeCell ref="E692:E693"/>
    <mergeCell ref="B618:D619"/>
    <mergeCell ref="E618:E619"/>
    <mergeCell ref="B620:D621"/>
    <mergeCell ref="E620:E621"/>
    <mergeCell ref="B622:D623"/>
    <mergeCell ref="E622:E623"/>
    <mergeCell ref="B624:D625"/>
    <mergeCell ref="E624:E625"/>
    <mergeCell ref="B632:D633"/>
    <mergeCell ref="E632:E633"/>
    <mergeCell ref="B634:D635"/>
    <mergeCell ref="E634:E635"/>
    <mergeCell ref="B672:D673"/>
    <mergeCell ref="E672:E673"/>
    <mergeCell ref="B678:D679"/>
    <mergeCell ref="E678:E679"/>
    <mergeCell ref="B680:D681"/>
    <mergeCell ref="B579:D580"/>
    <mergeCell ref="E579:E580"/>
    <mergeCell ref="B728:D729"/>
    <mergeCell ref="E728:E729"/>
    <mergeCell ref="B730:D731"/>
    <mergeCell ref="E730:E731"/>
    <mergeCell ref="B720:D721"/>
    <mergeCell ref="E720:E721"/>
    <mergeCell ref="B724:D725"/>
    <mergeCell ref="E724:E725"/>
    <mergeCell ref="B726:D727"/>
    <mergeCell ref="E726:E727"/>
    <mergeCell ref="B716:D717"/>
    <mergeCell ref="E716:E717"/>
    <mergeCell ref="B718:D719"/>
    <mergeCell ref="E718:E719"/>
    <mergeCell ref="B758:D759"/>
    <mergeCell ref="B694:D695"/>
    <mergeCell ref="E694:E695"/>
    <mergeCell ref="B696:D697"/>
    <mergeCell ref="E696:E697"/>
    <mergeCell ref="B700:D701"/>
    <mergeCell ref="E700:E701"/>
    <mergeCell ref="B702:D703"/>
    <mergeCell ref="E702:E703"/>
    <mergeCell ref="B698:D699"/>
    <mergeCell ref="E698:E699"/>
    <mergeCell ref="B682:D683"/>
    <mergeCell ref="E682:E683"/>
    <mergeCell ref="B684:D685"/>
    <mergeCell ref="E684:E685"/>
    <mergeCell ref="B686:D687"/>
    <mergeCell ref="E710:E711"/>
    <mergeCell ref="B806:D807"/>
    <mergeCell ref="E806:E807"/>
    <mergeCell ref="B800:D801"/>
    <mergeCell ref="E800:E801"/>
    <mergeCell ref="B802:D803"/>
    <mergeCell ref="E802:E803"/>
    <mergeCell ref="B796:D797"/>
    <mergeCell ref="E796:E797"/>
    <mergeCell ref="B798:D799"/>
    <mergeCell ref="E798:E799"/>
    <mergeCell ref="B784:D785"/>
    <mergeCell ref="E784:E785"/>
    <mergeCell ref="B792:D793"/>
    <mergeCell ref="E792:E793"/>
    <mergeCell ref="B794:D795"/>
    <mergeCell ref="E794:E795"/>
    <mergeCell ref="E746:E747"/>
    <mergeCell ref="B748:D749"/>
    <mergeCell ref="E748:E749"/>
    <mergeCell ref="B776:D777"/>
    <mergeCell ref="E776:E777"/>
    <mergeCell ref="B772:D773"/>
    <mergeCell ref="E772:E773"/>
    <mergeCell ref="B774:D775"/>
    <mergeCell ref="E774:E775"/>
    <mergeCell ref="B762:D763"/>
    <mergeCell ref="E762:E763"/>
    <mergeCell ref="B768:D769"/>
    <mergeCell ref="E768:E769"/>
    <mergeCell ref="B770:D771"/>
    <mergeCell ref="E770:E771"/>
    <mergeCell ref="H13:H14"/>
    <mergeCell ref="H30:H31"/>
    <mergeCell ref="G804:G805"/>
    <mergeCell ref="H804:H805"/>
    <mergeCell ref="G190:G191"/>
    <mergeCell ref="G192:G193"/>
    <mergeCell ref="G200:G201"/>
    <mergeCell ref="G202:G203"/>
    <mergeCell ref="G206:G207"/>
    <mergeCell ref="G174:G175"/>
    <mergeCell ref="G178:G179"/>
    <mergeCell ref="G186:G187"/>
    <mergeCell ref="G158:G159"/>
    <mergeCell ref="G162:G163"/>
    <mergeCell ref="G164:G165"/>
    <mergeCell ref="G172:G173"/>
    <mergeCell ref="G222:G223"/>
    <mergeCell ref="G21:G22"/>
    <mergeCell ref="G226:G227"/>
    <mergeCell ref="G230:G231"/>
    <mergeCell ref="G232:G233"/>
    <mergeCell ref="G234:G235"/>
    <mergeCell ref="G405:G406"/>
    <mergeCell ref="G407:G408"/>
    <mergeCell ref="G413:G414"/>
    <mergeCell ref="G421:G422"/>
    <mergeCell ref="G423:G424"/>
    <mergeCell ref="G349:G350"/>
    <mergeCell ref="G351:G352"/>
    <mergeCell ref="G353:G354"/>
    <mergeCell ref="G359:G360"/>
    <mergeCell ref="G403:G404"/>
    <mergeCell ref="B804:D805"/>
    <mergeCell ref="E804:E805"/>
    <mergeCell ref="B778:D779"/>
    <mergeCell ref="E778:E779"/>
    <mergeCell ref="B780:D781"/>
    <mergeCell ref="E780:E781"/>
    <mergeCell ref="B782:D783"/>
    <mergeCell ref="E782:E783"/>
    <mergeCell ref="B433:D434"/>
    <mergeCell ref="E433:E434"/>
    <mergeCell ref="H17:H18"/>
    <mergeCell ref="I17:I18"/>
    <mergeCell ref="F34:F35"/>
    <mergeCell ref="F36:F37"/>
    <mergeCell ref="F38:F39"/>
    <mergeCell ref="G34:G35"/>
    <mergeCell ref="G36:G37"/>
    <mergeCell ref="G38:G39"/>
    <mergeCell ref="H34:H35"/>
    <mergeCell ref="B760:D761"/>
    <mergeCell ref="E760:E761"/>
    <mergeCell ref="B750:D751"/>
    <mergeCell ref="E750:E751"/>
    <mergeCell ref="B756:D757"/>
    <mergeCell ref="E756:E757"/>
    <mergeCell ref="B744:D745"/>
    <mergeCell ref="E744:E745"/>
    <mergeCell ref="B746:D747"/>
    <mergeCell ref="I34:I35"/>
    <mergeCell ref="F21:F22"/>
    <mergeCell ref="E758:E759"/>
    <mergeCell ref="B710:D711"/>
    <mergeCell ref="I13:I14"/>
    <mergeCell ref="G15:G16"/>
    <mergeCell ref="H15:H16"/>
    <mergeCell ref="I15:I16"/>
    <mergeCell ref="G9:G10"/>
    <mergeCell ref="H9:H10"/>
    <mergeCell ref="I9:I10"/>
    <mergeCell ref="G11:G12"/>
    <mergeCell ref="H11:H12"/>
    <mergeCell ref="I11:I12"/>
    <mergeCell ref="F30:F31"/>
    <mergeCell ref="G23:G24"/>
    <mergeCell ref="H23:H24"/>
    <mergeCell ref="I23:I24"/>
    <mergeCell ref="G25:G26"/>
    <mergeCell ref="H25:H26"/>
    <mergeCell ref="I25:I26"/>
    <mergeCell ref="G27:G28"/>
    <mergeCell ref="H27:H28"/>
    <mergeCell ref="I27:I28"/>
    <mergeCell ref="G30:G31"/>
    <mergeCell ref="I30:I31"/>
    <mergeCell ref="H21:H22"/>
    <mergeCell ref="I21:I22"/>
    <mergeCell ref="F23:F24"/>
    <mergeCell ref="F25:F26"/>
    <mergeCell ref="F27:F28"/>
    <mergeCell ref="F13:F14"/>
    <mergeCell ref="F15:F16"/>
    <mergeCell ref="F17:F18"/>
    <mergeCell ref="G13:G14"/>
    <mergeCell ref="G17:G18"/>
    <mergeCell ref="I804:I805"/>
    <mergeCell ref="G806:G807"/>
    <mergeCell ref="H806:H807"/>
    <mergeCell ref="I806:I807"/>
    <mergeCell ref="G800:G801"/>
    <mergeCell ref="H800:H801"/>
    <mergeCell ref="I800:I801"/>
    <mergeCell ref="G802:G803"/>
    <mergeCell ref="H802:H803"/>
    <mergeCell ref="I802:I803"/>
    <mergeCell ref="F40:F41"/>
    <mergeCell ref="F806:F807"/>
    <mergeCell ref="F804:F805"/>
    <mergeCell ref="F802:F803"/>
    <mergeCell ref="F800:F801"/>
    <mergeCell ref="F164:F165"/>
    <mergeCell ref="F172:F173"/>
    <mergeCell ref="F174:F175"/>
    <mergeCell ref="F176:F177"/>
    <mergeCell ref="F178:F179"/>
    <mergeCell ref="F186:F187"/>
    <mergeCell ref="F188:F189"/>
    <mergeCell ref="F190:F191"/>
    <mergeCell ref="H766:H767"/>
    <mergeCell ref="I766:I767"/>
    <mergeCell ref="F752:F753"/>
    <mergeCell ref="G752:G753"/>
    <mergeCell ref="G214:G215"/>
    <mergeCell ref="G216:G217"/>
    <mergeCell ref="G218:G219"/>
    <mergeCell ref="G266:G267"/>
    <mergeCell ref="G268:G269"/>
    <mergeCell ref="G284:G285"/>
    <mergeCell ref="G297:G298"/>
    <mergeCell ref="G299:G300"/>
    <mergeCell ref="G301:G302"/>
    <mergeCell ref="G270:G271"/>
    <mergeCell ref="G272:G273"/>
    <mergeCell ref="G280:G281"/>
    <mergeCell ref="G282:G283"/>
    <mergeCell ref="G274:G275"/>
    <mergeCell ref="G276:G277"/>
    <mergeCell ref="G303:G304"/>
    <mergeCell ref="G363:G364"/>
    <mergeCell ref="G365:G366"/>
    <mergeCell ref="G417:G418"/>
    <mergeCell ref="G419:G420"/>
    <mergeCell ref="G626:G627"/>
    <mergeCell ref="G628:G629"/>
    <mergeCell ref="G610:G611"/>
    <mergeCell ref="G501:G502"/>
    <mergeCell ref="G565:G566"/>
    <mergeCell ref="G425:G426"/>
    <mergeCell ref="G439:G440"/>
    <mergeCell ref="G447:G448"/>
    <mergeCell ref="G449:G450"/>
    <mergeCell ref="G433:G434"/>
    <mergeCell ref="G411:G412"/>
    <mergeCell ref="G521:G522"/>
    <mergeCell ref="G523:G524"/>
    <mergeCell ref="G286:G287"/>
    <mergeCell ref="G441:G442"/>
    <mergeCell ref="G630:G631"/>
    <mergeCell ref="G660:G661"/>
    <mergeCell ref="G662:G663"/>
    <mergeCell ref="G491:G492"/>
    <mergeCell ref="G593:G594"/>
    <mergeCell ref="G602:G603"/>
    <mergeCell ref="G604:G605"/>
    <mergeCell ref="G608:G609"/>
    <mergeCell ref="G477:G478"/>
    <mergeCell ref="G557:G558"/>
    <mergeCell ref="G559:G560"/>
    <mergeCell ref="G587:G588"/>
    <mergeCell ref="G589:G590"/>
    <mergeCell ref="G431:G432"/>
    <mergeCell ref="G471:G472"/>
    <mergeCell ref="G473:G474"/>
    <mergeCell ref="G475:G476"/>
    <mergeCell ref="G618:G619"/>
    <mergeCell ref="G620:G621"/>
    <mergeCell ref="G622:G623"/>
    <mergeCell ref="G624:G625"/>
    <mergeCell ref="G632:G633"/>
    <mergeCell ref="G640:G641"/>
    <mergeCell ref="G479:G480"/>
    <mergeCell ref="G481:G482"/>
    <mergeCell ref="G483:G484"/>
    <mergeCell ref="G485:G486"/>
    <mergeCell ref="G487:G488"/>
    <mergeCell ref="G489:G490"/>
    <mergeCell ref="G493:G494"/>
    <mergeCell ref="G642:G643"/>
    <mergeCell ref="G644:G645"/>
    <mergeCell ref="G724:G725"/>
    <mergeCell ref="G728:G729"/>
    <mergeCell ref="G708:G709"/>
    <mergeCell ref="G710:G711"/>
    <mergeCell ref="G714:G715"/>
    <mergeCell ref="G718:G719"/>
    <mergeCell ref="G684:G685"/>
    <mergeCell ref="G688:G689"/>
    <mergeCell ref="G690:G691"/>
    <mergeCell ref="G692:G693"/>
    <mergeCell ref="G704:G705"/>
    <mergeCell ref="G668:G669"/>
    <mergeCell ref="G670:G671"/>
    <mergeCell ref="G678:G679"/>
    <mergeCell ref="G680:G681"/>
    <mergeCell ref="G682:G683"/>
    <mergeCell ref="G694:G695"/>
    <mergeCell ref="G696:G697"/>
    <mergeCell ref="G700:G701"/>
    <mergeCell ref="G702:G703"/>
    <mergeCell ref="G698:G699"/>
    <mergeCell ref="G796:G797"/>
    <mergeCell ref="G798:G799"/>
    <mergeCell ref="G782:G783"/>
    <mergeCell ref="G778:G779"/>
    <mergeCell ref="G780:G781"/>
    <mergeCell ref="G784:G785"/>
    <mergeCell ref="G792:G793"/>
    <mergeCell ref="G794:G795"/>
    <mergeCell ref="G772:G773"/>
    <mergeCell ref="G774:G775"/>
    <mergeCell ref="G776:G777"/>
    <mergeCell ref="G317:G318"/>
    <mergeCell ref="G278:G279"/>
    <mergeCell ref="G220:G221"/>
    <mergeCell ref="G204:G205"/>
    <mergeCell ref="G591:G592"/>
    <mergeCell ref="G555:G556"/>
    <mergeCell ref="G459:G460"/>
    <mergeCell ref="G415:G416"/>
    <mergeCell ref="G706:G707"/>
    <mergeCell ref="G686:G687"/>
    <mergeCell ref="G672:G673"/>
    <mergeCell ref="G658:G659"/>
    <mergeCell ref="G606:G607"/>
    <mergeCell ref="G770:G771"/>
    <mergeCell ref="G758:G759"/>
    <mergeCell ref="G746:G747"/>
    <mergeCell ref="G726:G727"/>
    <mergeCell ref="G716:G717"/>
    <mergeCell ref="G756:G757"/>
    <mergeCell ref="G760:G761"/>
    <mergeCell ref="G762:G763"/>
    <mergeCell ref="G768:G769"/>
    <mergeCell ref="G730:G731"/>
    <mergeCell ref="G744:G745"/>
    <mergeCell ref="G748:G749"/>
    <mergeCell ref="G750:G751"/>
    <mergeCell ref="G720:G721"/>
    <mergeCell ref="G563:G564"/>
    <mergeCell ref="H108:H109"/>
    <mergeCell ref="H80:H81"/>
    <mergeCell ref="H122:H123"/>
    <mergeCell ref="H124:H125"/>
    <mergeCell ref="H126:H127"/>
    <mergeCell ref="H42:H43"/>
    <mergeCell ref="H90:H91"/>
    <mergeCell ref="H96:H97"/>
    <mergeCell ref="H98:H99"/>
    <mergeCell ref="H100:H101"/>
    <mergeCell ref="H192:H193"/>
    <mergeCell ref="H200:H201"/>
    <mergeCell ref="H202:H203"/>
    <mergeCell ref="H204:H205"/>
    <mergeCell ref="H206:H207"/>
    <mergeCell ref="H190:H191"/>
    <mergeCell ref="H299:H300"/>
    <mergeCell ref="H301:H302"/>
    <mergeCell ref="H317:H318"/>
    <mergeCell ref="H349:H350"/>
    <mergeCell ref="H282:H283"/>
    <mergeCell ref="H284:H285"/>
    <mergeCell ref="H297:H298"/>
    <mergeCell ref="H268:H269"/>
    <mergeCell ref="H270:H271"/>
    <mergeCell ref="G40:G41"/>
    <mergeCell ref="H36:H37"/>
    <mergeCell ref="H38:H39"/>
    <mergeCell ref="H40:H41"/>
    <mergeCell ref="G188:G189"/>
    <mergeCell ref="G176:G177"/>
    <mergeCell ref="G160:G161"/>
    <mergeCell ref="G124:G125"/>
    <mergeCell ref="G98:G99"/>
    <mergeCell ref="G108:G109"/>
    <mergeCell ref="G80:G81"/>
    <mergeCell ref="G122:G123"/>
    <mergeCell ref="G126:G127"/>
    <mergeCell ref="G42:G43"/>
    <mergeCell ref="G90:G91"/>
    <mergeCell ref="G96:G97"/>
    <mergeCell ref="G100:G101"/>
    <mergeCell ref="H116:H117"/>
    <mergeCell ref="H52:H53"/>
    <mergeCell ref="H186:H187"/>
    <mergeCell ref="H188:H189"/>
    <mergeCell ref="H164:H165"/>
    <mergeCell ref="H172:H173"/>
    <mergeCell ref="H174:H175"/>
    <mergeCell ref="H176:H177"/>
    <mergeCell ref="H178:H179"/>
    <mergeCell ref="H158:H159"/>
    <mergeCell ref="H160:H161"/>
    <mergeCell ref="H162:H163"/>
    <mergeCell ref="G74:G75"/>
    <mergeCell ref="H74:H75"/>
    <mergeCell ref="H54:H55"/>
    <mergeCell ref="H272:H273"/>
    <mergeCell ref="H278:H279"/>
    <mergeCell ref="H280:H281"/>
    <mergeCell ref="H214:H215"/>
    <mergeCell ref="H216:H217"/>
    <mergeCell ref="H218:H219"/>
    <mergeCell ref="H220:H221"/>
    <mergeCell ref="H266:H267"/>
    <mergeCell ref="H274:H275"/>
    <mergeCell ref="H276:H277"/>
    <mergeCell ref="H222:H223"/>
    <mergeCell ref="H226:H227"/>
    <mergeCell ref="H230:H231"/>
    <mergeCell ref="H232:H233"/>
    <mergeCell ref="H234:H235"/>
    <mergeCell ref="H303:H304"/>
    <mergeCell ref="H473:H474"/>
    <mergeCell ref="H439:H440"/>
    <mergeCell ref="H447:H448"/>
    <mergeCell ref="H449:H450"/>
    <mergeCell ref="H292:H293"/>
    <mergeCell ref="H238:H239"/>
    <mergeCell ref="H244:H245"/>
    <mergeCell ref="H411:H412"/>
    <mergeCell ref="H286:H287"/>
    <mergeCell ref="H441:H442"/>
    <mergeCell ref="H475:H476"/>
    <mergeCell ref="H477:H478"/>
    <mergeCell ref="H555:H556"/>
    <mergeCell ref="H557:H558"/>
    <mergeCell ref="H423:H424"/>
    <mergeCell ref="H431:H432"/>
    <mergeCell ref="H459:H460"/>
    <mergeCell ref="H471:H472"/>
    <mergeCell ref="H405:H406"/>
    <mergeCell ref="H407:H408"/>
    <mergeCell ref="H413:H414"/>
    <mergeCell ref="H415:H416"/>
    <mergeCell ref="H421:H422"/>
    <mergeCell ref="H351:H352"/>
    <mergeCell ref="H353:H354"/>
    <mergeCell ref="H359:H360"/>
    <mergeCell ref="H403:H404"/>
    <mergeCell ref="H479:H480"/>
    <mergeCell ref="H481:H482"/>
    <mergeCell ref="H483:H484"/>
    <mergeCell ref="H485:H486"/>
    <mergeCell ref="H487:H488"/>
    <mergeCell ref="H489:H490"/>
    <mergeCell ref="H491:H492"/>
    <mergeCell ref="H363:H364"/>
    <mergeCell ref="H365:H366"/>
    <mergeCell ref="H417:H418"/>
    <mergeCell ref="H419:H420"/>
    <mergeCell ref="H493:H494"/>
    <mergeCell ref="H501:H502"/>
    <mergeCell ref="H519:H520"/>
    <mergeCell ref="H521:H522"/>
    <mergeCell ref="H678:H679"/>
    <mergeCell ref="H626:H627"/>
    <mergeCell ref="H628:H629"/>
    <mergeCell ref="H630:H631"/>
    <mergeCell ref="H658:H659"/>
    <mergeCell ref="H660:H661"/>
    <mergeCell ref="H593:H594"/>
    <mergeCell ref="H602:H603"/>
    <mergeCell ref="H604:H605"/>
    <mergeCell ref="H606:H607"/>
    <mergeCell ref="H608:H609"/>
    <mergeCell ref="H559:H560"/>
    <mergeCell ref="H587:H588"/>
    <mergeCell ref="H589:H590"/>
    <mergeCell ref="H591:H592"/>
    <mergeCell ref="H618:H619"/>
    <mergeCell ref="H620:H621"/>
    <mergeCell ref="H622:H623"/>
    <mergeCell ref="H624:H625"/>
    <mergeCell ref="H632:H633"/>
    <mergeCell ref="H640:H641"/>
    <mergeCell ref="H610:H611"/>
    <mergeCell ref="H565:H566"/>
    <mergeCell ref="H642:H643"/>
    <mergeCell ref="H644:H645"/>
    <mergeCell ref="H646:H647"/>
    <mergeCell ref="H634:H635"/>
    <mergeCell ref="H666:H667"/>
    <mergeCell ref="H561:H562"/>
    <mergeCell ref="H577:H578"/>
    <mergeCell ref="H583:H584"/>
    <mergeCell ref="H648:H649"/>
    <mergeCell ref="H720:H721"/>
    <mergeCell ref="H724:H725"/>
    <mergeCell ref="H726:H727"/>
    <mergeCell ref="H728:H729"/>
    <mergeCell ref="H710:H711"/>
    <mergeCell ref="H714:H715"/>
    <mergeCell ref="H716:H717"/>
    <mergeCell ref="H718:H719"/>
    <mergeCell ref="H690:H691"/>
    <mergeCell ref="H692:H693"/>
    <mergeCell ref="H704:H705"/>
    <mergeCell ref="H706:H707"/>
    <mergeCell ref="H708:H709"/>
    <mergeCell ref="H680:H681"/>
    <mergeCell ref="H682:H683"/>
    <mergeCell ref="H684:H685"/>
    <mergeCell ref="H686:H687"/>
    <mergeCell ref="H688:H689"/>
    <mergeCell ref="H694:H695"/>
    <mergeCell ref="H696:H697"/>
    <mergeCell ref="H700:H701"/>
    <mergeCell ref="H702:H703"/>
    <mergeCell ref="H698:H699"/>
    <mergeCell ref="H774:H775"/>
    <mergeCell ref="H776:H777"/>
    <mergeCell ref="H762:H763"/>
    <mergeCell ref="H768:H769"/>
    <mergeCell ref="H770:H771"/>
    <mergeCell ref="H750:H751"/>
    <mergeCell ref="H756:H757"/>
    <mergeCell ref="H758:H759"/>
    <mergeCell ref="H760:H761"/>
    <mergeCell ref="H730:H731"/>
    <mergeCell ref="H744:H745"/>
    <mergeCell ref="H746:H747"/>
    <mergeCell ref="H748:H749"/>
    <mergeCell ref="H752:H753"/>
    <mergeCell ref="F42:F43"/>
    <mergeCell ref="F90:F91"/>
    <mergeCell ref="F96:F97"/>
    <mergeCell ref="F98:F99"/>
    <mergeCell ref="F100:F101"/>
    <mergeCell ref="F108:F109"/>
    <mergeCell ref="F80:F81"/>
    <mergeCell ref="F122:F123"/>
    <mergeCell ref="F124:F125"/>
    <mergeCell ref="F126:F127"/>
    <mergeCell ref="F94:F95"/>
    <mergeCell ref="F158:F159"/>
    <mergeCell ref="F160:F161"/>
    <mergeCell ref="F162:F163"/>
    <mergeCell ref="F214:F215"/>
    <mergeCell ref="F216:F217"/>
    <mergeCell ref="F218:F219"/>
    <mergeCell ref="F220:F221"/>
    <mergeCell ref="H792:H793"/>
    <mergeCell ref="H794:H795"/>
    <mergeCell ref="H796:H797"/>
    <mergeCell ref="H798:H799"/>
    <mergeCell ref="H461:H462"/>
    <mergeCell ref="H433:H434"/>
    <mergeCell ref="H778:H779"/>
    <mergeCell ref="H780:H781"/>
    <mergeCell ref="H782:H783"/>
    <mergeCell ref="H784:H785"/>
    <mergeCell ref="H425:H426"/>
    <mergeCell ref="H772:H773"/>
    <mergeCell ref="F282:F283"/>
    <mergeCell ref="F284:F285"/>
    <mergeCell ref="F297:F298"/>
    <mergeCell ref="F268:F269"/>
    <mergeCell ref="F270:F271"/>
    <mergeCell ref="F272:F273"/>
    <mergeCell ref="F278:F279"/>
    <mergeCell ref="F280:F281"/>
    <mergeCell ref="F365:F366"/>
    <mergeCell ref="F417:F418"/>
    <mergeCell ref="F419:F420"/>
    <mergeCell ref="F425:F426"/>
    <mergeCell ref="F439:F440"/>
    <mergeCell ref="F449:F450"/>
    <mergeCell ref="F447:F448"/>
    <mergeCell ref="F626:F627"/>
    <mergeCell ref="F628:F629"/>
    <mergeCell ref="F630:F631"/>
    <mergeCell ref="F658:F659"/>
    <mergeCell ref="F660:F661"/>
    <mergeCell ref="F266:F267"/>
    <mergeCell ref="F192:F193"/>
    <mergeCell ref="F200:F201"/>
    <mergeCell ref="F202:F203"/>
    <mergeCell ref="F204:F205"/>
    <mergeCell ref="F206:F207"/>
    <mergeCell ref="F274:F275"/>
    <mergeCell ref="F276:F277"/>
    <mergeCell ref="F222:F223"/>
    <mergeCell ref="F226:F227"/>
    <mergeCell ref="F230:F231"/>
    <mergeCell ref="F232:F233"/>
    <mergeCell ref="F234:F235"/>
    <mergeCell ref="F423:F424"/>
    <mergeCell ref="F431:F432"/>
    <mergeCell ref="F459:F460"/>
    <mergeCell ref="F471:F472"/>
    <mergeCell ref="F405:F406"/>
    <mergeCell ref="F407:F408"/>
    <mergeCell ref="F413:F414"/>
    <mergeCell ref="F415:F416"/>
    <mergeCell ref="F421:F422"/>
    <mergeCell ref="F351:F352"/>
    <mergeCell ref="F353:F354"/>
    <mergeCell ref="F359:F360"/>
    <mergeCell ref="F403:F404"/>
    <mergeCell ref="F299:F300"/>
    <mergeCell ref="F301:F302"/>
    <mergeCell ref="F317:F318"/>
    <mergeCell ref="F349:F350"/>
    <mergeCell ref="F303:F304"/>
    <mergeCell ref="F363:F364"/>
    <mergeCell ref="F593:F594"/>
    <mergeCell ref="F602:F603"/>
    <mergeCell ref="F604:F605"/>
    <mergeCell ref="F606:F607"/>
    <mergeCell ref="F608:F609"/>
    <mergeCell ref="F559:F560"/>
    <mergeCell ref="F587:F588"/>
    <mergeCell ref="F589:F590"/>
    <mergeCell ref="F591:F592"/>
    <mergeCell ref="F491:F492"/>
    <mergeCell ref="F473:F474"/>
    <mergeCell ref="F475:F476"/>
    <mergeCell ref="F477:F478"/>
    <mergeCell ref="F555:F556"/>
    <mergeCell ref="F557:F558"/>
    <mergeCell ref="F618:F619"/>
    <mergeCell ref="F620:F621"/>
    <mergeCell ref="F493:F494"/>
    <mergeCell ref="F579:F580"/>
    <mergeCell ref="F610:F611"/>
    <mergeCell ref="F501:F502"/>
    <mergeCell ref="F521:F522"/>
    <mergeCell ref="F523:F524"/>
    <mergeCell ref="F714:F715"/>
    <mergeCell ref="F716:F717"/>
    <mergeCell ref="F718:F719"/>
    <mergeCell ref="F690:F691"/>
    <mergeCell ref="F692:F693"/>
    <mergeCell ref="F704:F705"/>
    <mergeCell ref="F706:F707"/>
    <mergeCell ref="F708:F709"/>
    <mergeCell ref="F680:F681"/>
    <mergeCell ref="F682:F683"/>
    <mergeCell ref="F684:F685"/>
    <mergeCell ref="F686:F687"/>
    <mergeCell ref="F688:F689"/>
    <mergeCell ref="F662:F663"/>
    <mergeCell ref="F668:F669"/>
    <mergeCell ref="F670:F671"/>
    <mergeCell ref="F672:F673"/>
    <mergeCell ref="F678:F679"/>
    <mergeCell ref="F664:F665"/>
    <mergeCell ref="F694:F695"/>
    <mergeCell ref="F696:F697"/>
    <mergeCell ref="F666:F667"/>
    <mergeCell ref="I266:I267"/>
    <mergeCell ref="I268:I269"/>
    <mergeCell ref="F700:F701"/>
    <mergeCell ref="F702:F703"/>
    <mergeCell ref="F698:F699"/>
    <mergeCell ref="F762:F763"/>
    <mergeCell ref="F768:F769"/>
    <mergeCell ref="F770:F771"/>
    <mergeCell ref="F750:F751"/>
    <mergeCell ref="F756:F757"/>
    <mergeCell ref="F758:F759"/>
    <mergeCell ref="F760:F761"/>
    <mergeCell ref="F730:F731"/>
    <mergeCell ref="F744:F745"/>
    <mergeCell ref="F746:F747"/>
    <mergeCell ref="F748:F749"/>
    <mergeCell ref="F720:F721"/>
    <mergeCell ref="F724:F725"/>
    <mergeCell ref="F726:F727"/>
    <mergeCell ref="F728:F729"/>
    <mergeCell ref="F754:F755"/>
    <mergeCell ref="F622:F623"/>
    <mergeCell ref="F624:F625"/>
    <mergeCell ref="F632:F633"/>
    <mergeCell ref="F640:F641"/>
    <mergeCell ref="F479:F480"/>
    <mergeCell ref="F481:F482"/>
    <mergeCell ref="F483:F484"/>
    <mergeCell ref="F485:F486"/>
    <mergeCell ref="F487:F488"/>
    <mergeCell ref="F489:F490"/>
    <mergeCell ref="F710:F711"/>
    <mergeCell ref="I286:I287"/>
    <mergeCell ref="I116:I117"/>
    <mergeCell ref="F794:F795"/>
    <mergeCell ref="F796:F797"/>
    <mergeCell ref="F798:F799"/>
    <mergeCell ref="F778:F779"/>
    <mergeCell ref="F780:F781"/>
    <mergeCell ref="F782:F783"/>
    <mergeCell ref="F784:F785"/>
    <mergeCell ref="F772:F773"/>
    <mergeCell ref="F774:F775"/>
    <mergeCell ref="F776:F777"/>
    <mergeCell ref="I186:I187"/>
    <mergeCell ref="I188:I189"/>
    <mergeCell ref="I190:I191"/>
    <mergeCell ref="I192:I193"/>
    <mergeCell ref="I172:I173"/>
    <mergeCell ref="I174:I175"/>
    <mergeCell ref="I176:I177"/>
    <mergeCell ref="I178:I179"/>
    <mergeCell ref="F792:F793"/>
    <mergeCell ref="I284:I285"/>
    <mergeCell ref="I297:I298"/>
    <mergeCell ref="I299:I300"/>
    <mergeCell ref="I270:I271"/>
    <mergeCell ref="I272:I273"/>
    <mergeCell ref="I278:I279"/>
    <mergeCell ref="I280:I281"/>
    <mergeCell ref="I282:I283"/>
    <mergeCell ref="I216:I217"/>
    <mergeCell ref="I218:I219"/>
    <mergeCell ref="I220:I221"/>
    <mergeCell ref="I158:I159"/>
    <mergeCell ref="I160:I161"/>
    <mergeCell ref="I162:I163"/>
    <mergeCell ref="I164:I165"/>
    <mergeCell ref="I36:I37"/>
    <mergeCell ref="I38:I39"/>
    <mergeCell ref="I40:I41"/>
    <mergeCell ref="I42:I43"/>
    <mergeCell ref="I90:I91"/>
    <mergeCell ref="I96:I97"/>
    <mergeCell ref="I98:I99"/>
    <mergeCell ref="I100:I101"/>
    <mergeCell ref="I108:I109"/>
    <mergeCell ref="I80:I81"/>
    <mergeCell ref="I122:I123"/>
    <mergeCell ref="I124:I125"/>
    <mergeCell ref="I126:I127"/>
    <mergeCell ref="I94:I95"/>
    <mergeCell ref="I52:I53"/>
    <mergeCell ref="I54:I55"/>
    <mergeCell ref="I84:I85"/>
    <mergeCell ref="I130:I131"/>
    <mergeCell ref="I483:I484"/>
    <mergeCell ref="I485:I486"/>
    <mergeCell ref="I200:I201"/>
    <mergeCell ref="I202:I203"/>
    <mergeCell ref="I204:I205"/>
    <mergeCell ref="I206:I207"/>
    <mergeCell ref="I214:I215"/>
    <mergeCell ref="I274:I275"/>
    <mergeCell ref="I276:I277"/>
    <mergeCell ref="I222:I223"/>
    <mergeCell ref="I226:I227"/>
    <mergeCell ref="I230:I231"/>
    <mergeCell ref="I232:I233"/>
    <mergeCell ref="I234:I235"/>
    <mergeCell ref="I431:I432"/>
    <mergeCell ref="I459:I460"/>
    <mergeCell ref="I471:I472"/>
    <mergeCell ref="I473:I474"/>
    <mergeCell ref="I407:I408"/>
    <mergeCell ref="I413:I414"/>
    <mergeCell ref="I415:I416"/>
    <mergeCell ref="I421:I422"/>
    <mergeCell ref="I423:I424"/>
    <mergeCell ref="I353:I354"/>
    <mergeCell ref="I359:I360"/>
    <mergeCell ref="I403:I404"/>
    <mergeCell ref="I405:I406"/>
    <mergeCell ref="I301:I302"/>
    <mergeCell ref="I317:I318"/>
    <mergeCell ref="I349:I350"/>
    <mergeCell ref="I351:I352"/>
    <mergeCell ref="I303:I304"/>
    <mergeCell ref="I702:I703"/>
    <mergeCell ref="I698:I699"/>
    <mergeCell ref="I417:I418"/>
    <mergeCell ref="I419:I420"/>
    <mergeCell ref="I628:I629"/>
    <mergeCell ref="I630:I631"/>
    <mergeCell ref="I658:I659"/>
    <mergeCell ref="I660:I661"/>
    <mergeCell ref="I662:I663"/>
    <mergeCell ref="I602:I603"/>
    <mergeCell ref="I604:I605"/>
    <mergeCell ref="I606:I607"/>
    <mergeCell ref="I608:I609"/>
    <mergeCell ref="I626:I627"/>
    <mergeCell ref="I587:I588"/>
    <mergeCell ref="I589:I590"/>
    <mergeCell ref="I591:I592"/>
    <mergeCell ref="I491:I492"/>
    <mergeCell ref="I593:I594"/>
    <mergeCell ref="I475:I476"/>
    <mergeCell ref="I477:I478"/>
    <mergeCell ref="I555:I556"/>
    <mergeCell ref="I557:I558"/>
    <mergeCell ref="I559:I560"/>
    <mergeCell ref="I618:I619"/>
    <mergeCell ref="I620:I621"/>
    <mergeCell ref="I622:I623"/>
    <mergeCell ref="I624:I625"/>
    <mergeCell ref="I632:I633"/>
    <mergeCell ref="I640:I641"/>
    <mergeCell ref="I479:I480"/>
    <mergeCell ref="I481:I482"/>
    <mergeCell ref="I730:I731"/>
    <mergeCell ref="I744:I745"/>
    <mergeCell ref="I746:I747"/>
    <mergeCell ref="I748:I749"/>
    <mergeCell ref="I720:I721"/>
    <mergeCell ref="I724:I725"/>
    <mergeCell ref="I726:I727"/>
    <mergeCell ref="I728:I729"/>
    <mergeCell ref="I752:I753"/>
    <mergeCell ref="I487:I488"/>
    <mergeCell ref="I489:I490"/>
    <mergeCell ref="I710:I711"/>
    <mergeCell ref="I714:I715"/>
    <mergeCell ref="I716:I717"/>
    <mergeCell ref="I718:I719"/>
    <mergeCell ref="I692:I693"/>
    <mergeCell ref="I704:I705"/>
    <mergeCell ref="I706:I707"/>
    <mergeCell ref="I708:I709"/>
    <mergeCell ref="I682:I683"/>
    <mergeCell ref="I684:I685"/>
    <mergeCell ref="I686:I687"/>
    <mergeCell ref="I688:I689"/>
    <mergeCell ref="I690:I691"/>
    <mergeCell ref="I668:I669"/>
    <mergeCell ref="I670:I671"/>
    <mergeCell ref="I672:I673"/>
    <mergeCell ref="I678:I679"/>
    <mergeCell ref="I680:I681"/>
    <mergeCell ref="I694:I695"/>
    <mergeCell ref="I696:I697"/>
    <mergeCell ref="I700:I701"/>
    <mergeCell ref="I794:I795"/>
    <mergeCell ref="I796:I797"/>
    <mergeCell ref="I798:I799"/>
    <mergeCell ref="I778:I779"/>
    <mergeCell ref="I780:I781"/>
    <mergeCell ref="I782:I783"/>
    <mergeCell ref="I784:I785"/>
    <mergeCell ref="I792:I793"/>
    <mergeCell ref="I774:I775"/>
    <mergeCell ref="I776:I777"/>
    <mergeCell ref="I762:I763"/>
    <mergeCell ref="I768:I769"/>
    <mergeCell ref="I770:I771"/>
    <mergeCell ref="I772:I773"/>
    <mergeCell ref="I750:I751"/>
    <mergeCell ref="I756:I757"/>
    <mergeCell ref="I758:I759"/>
    <mergeCell ref="I760:I761"/>
    <mergeCell ref="E650:E651"/>
    <mergeCell ref="F650:F651"/>
    <mergeCell ref="G650:G651"/>
    <mergeCell ref="H650:H651"/>
    <mergeCell ref="I650:I651"/>
    <mergeCell ref="B652:D653"/>
    <mergeCell ref="E652:E653"/>
    <mergeCell ref="F652:F653"/>
    <mergeCell ref="G652:G653"/>
    <mergeCell ref="H652:H653"/>
    <mergeCell ref="I652:I653"/>
    <mergeCell ref="B654:D655"/>
    <mergeCell ref="E654:E655"/>
    <mergeCell ref="F654:F655"/>
    <mergeCell ref="G654:G655"/>
    <mergeCell ref="H654:H655"/>
    <mergeCell ref="I654:I655"/>
    <mergeCell ref="F656:F657"/>
    <mergeCell ref="G656:G657"/>
    <mergeCell ref="H656:H657"/>
    <mergeCell ref="I656:I657"/>
    <mergeCell ref="B511:D512"/>
    <mergeCell ref="E511:E512"/>
    <mergeCell ref="F511:F512"/>
    <mergeCell ref="G511:G512"/>
    <mergeCell ref="H511:H512"/>
    <mergeCell ref="I511:I512"/>
    <mergeCell ref="B513:D514"/>
    <mergeCell ref="E513:E514"/>
    <mergeCell ref="F513:F514"/>
    <mergeCell ref="G513:G514"/>
    <mergeCell ref="H513:H514"/>
    <mergeCell ref="I513:I514"/>
    <mergeCell ref="B515:D516"/>
    <mergeCell ref="E515:E516"/>
    <mergeCell ref="F515:F516"/>
    <mergeCell ref="G515:G516"/>
    <mergeCell ref="H515:H516"/>
    <mergeCell ref="I515:I516"/>
    <mergeCell ref="B517:D518"/>
    <mergeCell ref="E517:E518"/>
    <mergeCell ref="F517:F518"/>
    <mergeCell ref="G517:G518"/>
    <mergeCell ref="H517:H518"/>
    <mergeCell ref="I517:I518"/>
    <mergeCell ref="B519:D520"/>
    <mergeCell ref="E519:E520"/>
    <mergeCell ref="F519:F520"/>
    <mergeCell ref="G519:G520"/>
    <mergeCell ref="E525:E526"/>
    <mergeCell ref="F525:F526"/>
    <mergeCell ref="G525:G526"/>
    <mergeCell ref="H525:H526"/>
    <mergeCell ref="I525:I526"/>
    <mergeCell ref="B527:D528"/>
    <mergeCell ref="E527:E528"/>
    <mergeCell ref="F527:F528"/>
    <mergeCell ref="G527:G528"/>
    <mergeCell ref="H527:H528"/>
    <mergeCell ref="I527:I528"/>
    <mergeCell ref="B529:D530"/>
    <mergeCell ref="E529:E530"/>
    <mergeCell ref="F529:F530"/>
    <mergeCell ref="G529:G530"/>
    <mergeCell ref="H529:H530"/>
    <mergeCell ref="I529:I530"/>
    <mergeCell ref="B531:D532"/>
    <mergeCell ref="E531:E532"/>
    <mergeCell ref="F531:F532"/>
    <mergeCell ref="G531:G532"/>
    <mergeCell ref="H531:H532"/>
    <mergeCell ref="I531:I532"/>
    <mergeCell ref="B533:D534"/>
    <mergeCell ref="E533:E534"/>
    <mergeCell ref="F533:F534"/>
    <mergeCell ref="G533:G534"/>
    <mergeCell ref="H533:H534"/>
    <mergeCell ref="I533:I534"/>
    <mergeCell ref="B535:D536"/>
    <mergeCell ref="E535:E536"/>
    <mergeCell ref="F535:F536"/>
    <mergeCell ref="G535:G536"/>
    <mergeCell ref="H535:H536"/>
    <mergeCell ref="I535:I536"/>
    <mergeCell ref="B537:D538"/>
    <mergeCell ref="E537:E538"/>
    <mergeCell ref="F537:F538"/>
    <mergeCell ref="G537:G538"/>
    <mergeCell ref="H537:H538"/>
    <mergeCell ref="I537:I538"/>
    <mergeCell ref="B539:D540"/>
    <mergeCell ref="E539:E540"/>
    <mergeCell ref="F539:F540"/>
    <mergeCell ref="G539:G540"/>
    <mergeCell ref="H539:H540"/>
    <mergeCell ref="I539:I540"/>
    <mergeCell ref="B541:D542"/>
    <mergeCell ref="E541:E542"/>
    <mergeCell ref="F541:F542"/>
    <mergeCell ref="G541:G542"/>
    <mergeCell ref="H541:H542"/>
    <mergeCell ref="I541:I542"/>
    <mergeCell ref="B543:D544"/>
    <mergeCell ref="E543:E544"/>
    <mergeCell ref="F543:F544"/>
    <mergeCell ref="G543:G544"/>
    <mergeCell ref="H543:H544"/>
    <mergeCell ref="I543:I544"/>
    <mergeCell ref="B545:D546"/>
    <mergeCell ref="E545:E546"/>
    <mergeCell ref="F545:F546"/>
    <mergeCell ref="G545:G546"/>
    <mergeCell ref="H545:H546"/>
    <mergeCell ref="I545:I546"/>
    <mergeCell ref="B547:D548"/>
    <mergeCell ref="E547:E548"/>
    <mergeCell ref="F547:F548"/>
    <mergeCell ref="G547:G548"/>
    <mergeCell ref="H547:H548"/>
    <mergeCell ref="I547:I548"/>
    <mergeCell ref="B549:D550"/>
    <mergeCell ref="E549:E550"/>
    <mergeCell ref="F549:F550"/>
    <mergeCell ref="G549:G550"/>
    <mergeCell ref="H549:H550"/>
    <mergeCell ref="I549:I550"/>
    <mergeCell ref="B551:D552"/>
    <mergeCell ref="E551:E552"/>
    <mergeCell ref="F551:F552"/>
    <mergeCell ref="G551:G552"/>
    <mergeCell ref="H551:H552"/>
    <mergeCell ref="I551:I552"/>
    <mergeCell ref="B553:D554"/>
    <mergeCell ref="E553:E554"/>
    <mergeCell ref="F553:F554"/>
    <mergeCell ref="G553:G554"/>
    <mergeCell ref="H553:H554"/>
    <mergeCell ref="I553:I554"/>
    <mergeCell ref="B323:D324"/>
    <mergeCell ref="E323:E324"/>
    <mergeCell ref="F323:F324"/>
    <mergeCell ref="G323:G324"/>
    <mergeCell ref="H323:H324"/>
    <mergeCell ref="I323:I324"/>
    <mergeCell ref="B325:D326"/>
    <mergeCell ref="E325:E326"/>
    <mergeCell ref="F325:F326"/>
    <mergeCell ref="G325:G326"/>
    <mergeCell ref="H325:H326"/>
    <mergeCell ref="I325:I326"/>
    <mergeCell ref="B327:D328"/>
    <mergeCell ref="E327:E328"/>
    <mergeCell ref="F327:F328"/>
    <mergeCell ref="G327:G328"/>
    <mergeCell ref="H327:H328"/>
    <mergeCell ref="I327:I328"/>
    <mergeCell ref="B329:D330"/>
    <mergeCell ref="E329:E330"/>
    <mergeCell ref="F329:F330"/>
    <mergeCell ref="G329:G330"/>
    <mergeCell ref="H329:H330"/>
    <mergeCell ref="I329:I330"/>
    <mergeCell ref="B331:D331"/>
    <mergeCell ref="B332:D332"/>
    <mergeCell ref="B333:D333"/>
    <mergeCell ref="B334:D334"/>
    <mergeCell ref="B335:D335"/>
    <mergeCell ref="B336:D336"/>
    <mergeCell ref="B337:D337"/>
    <mergeCell ref="B338:D338"/>
    <mergeCell ref="B339:D340"/>
    <mergeCell ref="E339:E340"/>
    <mergeCell ref="F339:F340"/>
    <mergeCell ref="G339:G340"/>
    <mergeCell ref="H339:H340"/>
    <mergeCell ref="I339:I340"/>
    <mergeCell ref="B341:D342"/>
    <mergeCell ref="E341:E342"/>
    <mergeCell ref="F341:F342"/>
    <mergeCell ref="G341:G342"/>
    <mergeCell ref="H341:H342"/>
    <mergeCell ref="I341:I342"/>
    <mergeCell ref="B343:D344"/>
    <mergeCell ref="E343:E344"/>
    <mergeCell ref="F343:F344"/>
    <mergeCell ref="G343:G344"/>
    <mergeCell ref="H343:H344"/>
    <mergeCell ref="I343:I344"/>
    <mergeCell ref="B345:D346"/>
    <mergeCell ref="E345:E346"/>
    <mergeCell ref="F345:F346"/>
    <mergeCell ref="G345:G346"/>
    <mergeCell ref="H345:H346"/>
    <mergeCell ref="I345:I346"/>
    <mergeCell ref="B347:D348"/>
    <mergeCell ref="E347:E348"/>
    <mergeCell ref="F347:F348"/>
    <mergeCell ref="G347:G348"/>
    <mergeCell ref="H347:H348"/>
    <mergeCell ref="I347:I348"/>
    <mergeCell ref="B371:D372"/>
    <mergeCell ref="E371:E372"/>
    <mergeCell ref="F371:F372"/>
    <mergeCell ref="G371:G372"/>
    <mergeCell ref="H371:H372"/>
    <mergeCell ref="I371:I372"/>
    <mergeCell ref="B373:D374"/>
    <mergeCell ref="E373:E374"/>
    <mergeCell ref="F373:F374"/>
    <mergeCell ref="G373:G374"/>
    <mergeCell ref="H373:H374"/>
    <mergeCell ref="I373:I374"/>
    <mergeCell ref="I363:I364"/>
    <mergeCell ref="I365:I366"/>
    <mergeCell ref="B359:D360"/>
    <mergeCell ref="E359:E360"/>
    <mergeCell ref="B349:D350"/>
    <mergeCell ref="E349:E350"/>
    <mergeCell ref="B351:D352"/>
    <mergeCell ref="E351:E352"/>
    <mergeCell ref="B353:D354"/>
    <mergeCell ref="E353:E354"/>
    <mergeCell ref="B363:D364"/>
    <mergeCell ref="E363:E364"/>
    <mergeCell ref="B365:D366"/>
    <mergeCell ref="E365:E366"/>
    <mergeCell ref="F375:F376"/>
    <mergeCell ref="G375:G376"/>
    <mergeCell ref="H375:H376"/>
    <mergeCell ref="I375:I376"/>
    <mergeCell ref="B465:D466"/>
    <mergeCell ref="E465:E466"/>
    <mergeCell ref="F465:F466"/>
    <mergeCell ref="G465:G466"/>
    <mergeCell ref="H465:H466"/>
    <mergeCell ref="I465:I466"/>
    <mergeCell ref="B467:D468"/>
    <mergeCell ref="E467:E468"/>
    <mergeCell ref="F467:F468"/>
    <mergeCell ref="G467:G468"/>
    <mergeCell ref="H467:H468"/>
    <mergeCell ref="I467:I468"/>
    <mergeCell ref="B469:D470"/>
    <mergeCell ref="E469:E470"/>
    <mergeCell ref="F469:F470"/>
    <mergeCell ref="G469:G470"/>
    <mergeCell ref="H469:H470"/>
    <mergeCell ref="I469:I470"/>
    <mergeCell ref="B405:D406"/>
    <mergeCell ref="E405:E406"/>
    <mergeCell ref="B407:D408"/>
    <mergeCell ref="E407:E408"/>
    <mergeCell ref="B413:D414"/>
    <mergeCell ref="E413:E414"/>
    <mergeCell ref="B403:D404"/>
    <mergeCell ref="E403:E404"/>
    <mergeCell ref="I425:I426"/>
    <mergeCell ref="F433:F434"/>
    <mergeCell ref="I154:I155"/>
    <mergeCell ref="F140:F141"/>
    <mergeCell ref="G140:G141"/>
    <mergeCell ref="H140:H141"/>
    <mergeCell ref="I140:I141"/>
    <mergeCell ref="B142:D143"/>
    <mergeCell ref="E142:E143"/>
    <mergeCell ref="F142:F143"/>
    <mergeCell ref="G142:G143"/>
    <mergeCell ref="H142:H143"/>
    <mergeCell ref="I142:I143"/>
    <mergeCell ref="B144:D145"/>
    <mergeCell ref="E144:E145"/>
    <mergeCell ref="F144:F145"/>
    <mergeCell ref="G144:G145"/>
    <mergeCell ref="H144:H145"/>
    <mergeCell ref="I144:I145"/>
    <mergeCell ref="B146:D147"/>
    <mergeCell ref="E146:E147"/>
    <mergeCell ref="F146:F147"/>
    <mergeCell ref="G146:G147"/>
    <mergeCell ref="H146:H147"/>
    <mergeCell ref="I146:I147"/>
    <mergeCell ref="E140:E141"/>
    <mergeCell ref="B148:D149"/>
    <mergeCell ref="E148:E149"/>
    <mergeCell ref="H262:H263"/>
    <mergeCell ref="I262:I263"/>
    <mergeCell ref="B260:D261"/>
    <mergeCell ref="E260:E261"/>
    <mergeCell ref="F260:F261"/>
    <mergeCell ref="G260:G261"/>
    <mergeCell ref="H260:H261"/>
    <mergeCell ref="F156:F157"/>
    <mergeCell ref="G156:G157"/>
    <mergeCell ref="H156:H157"/>
    <mergeCell ref="I156:I157"/>
    <mergeCell ref="F148:F149"/>
    <mergeCell ref="G148:G149"/>
    <mergeCell ref="H148:H149"/>
    <mergeCell ref="I148:I149"/>
    <mergeCell ref="B150:D151"/>
    <mergeCell ref="E150:E151"/>
    <mergeCell ref="F150:F151"/>
    <mergeCell ref="G150:G151"/>
    <mergeCell ref="H150:H151"/>
    <mergeCell ref="I150:I151"/>
    <mergeCell ref="B152:D153"/>
    <mergeCell ref="E152:E153"/>
    <mergeCell ref="F152:F153"/>
    <mergeCell ref="G152:G153"/>
    <mergeCell ref="H152:H153"/>
    <mergeCell ref="I152:I153"/>
    <mergeCell ref="B154:D155"/>
    <mergeCell ref="E154:E155"/>
    <mergeCell ref="F154:F155"/>
    <mergeCell ref="G154:G155"/>
    <mergeCell ref="H154:H155"/>
    <mergeCell ref="B395:D395"/>
    <mergeCell ref="B397:D398"/>
    <mergeCell ref="E397:E398"/>
    <mergeCell ref="F397:F398"/>
    <mergeCell ref="G397:G398"/>
    <mergeCell ref="I387:I388"/>
    <mergeCell ref="B389:D389"/>
    <mergeCell ref="B390:D390"/>
    <mergeCell ref="B391:D391"/>
    <mergeCell ref="B392:D392"/>
    <mergeCell ref="B387:D388"/>
    <mergeCell ref="E387:E388"/>
    <mergeCell ref="F387:F388"/>
    <mergeCell ref="G387:G388"/>
    <mergeCell ref="H387:H388"/>
    <mergeCell ref="I264:I265"/>
    <mergeCell ref="B228:D229"/>
    <mergeCell ref="E228:E229"/>
    <mergeCell ref="F228:F229"/>
    <mergeCell ref="G228:G229"/>
    <mergeCell ref="H228:H229"/>
    <mergeCell ref="I228:I229"/>
    <mergeCell ref="B264:D265"/>
    <mergeCell ref="E264:E265"/>
    <mergeCell ref="F264:F265"/>
    <mergeCell ref="G264:G265"/>
    <mergeCell ref="H264:H265"/>
    <mergeCell ref="I260:I261"/>
    <mergeCell ref="B262:D263"/>
    <mergeCell ref="E262:E263"/>
    <mergeCell ref="F262:F263"/>
    <mergeCell ref="G262:G263"/>
    <mergeCell ref="I401:I402"/>
    <mergeCell ref="B453:D454"/>
    <mergeCell ref="E453:E454"/>
    <mergeCell ref="F453:F454"/>
    <mergeCell ref="G453:G454"/>
    <mergeCell ref="H453:H454"/>
    <mergeCell ref="I453:I454"/>
    <mergeCell ref="B401:D402"/>
    <mergeCell ref="E401:E402"/>
    <mergeCell ref="F401:F402"/>
    <mergeCell ref="G401:G402"/>
    <mergeCell ref="H401:H402"/>
    <mergeCell ref="H397:H398"/>
    <mergeCell ref="I397:I398"/>
    <mergeCell ref="B399:D400"/>
    <mergeCell ref="E399:E400"/>
    <mergeCell ref="F399:F400"/>
    <mergeCell ref="G399:G400"/>
    <mergeCell ref="H399:H400"/>
    <mergeCell ref="I399:I400"/>
    <mergeCell ref="B429:D429"/>
    <mergeCell ref="B430:D430"/>
    <mergeCell ref="I441:I442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2026-03-20T07:10:10Z</cp:lastPrinted>
  <dcterms:created xsi:type="dcterms:W3CDTF">2022-08-12T12:51:27Z</dcterms:created>
  <dcterms:modified xsi:type="dcterms:W3CDTF">2026-03-20T08:15:39Z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