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Administrator\Desktop\My Documents\IZVJEŠTAJI\IZVJEŠTAJI 2025\IZVRŠENJA 2025\"/>
    </mc:Choice>
  </mc:AlternateContent>
  <bookViews>
    <workbookView xWindow="0" yWindow="0" windowWidth="28800" windowHeight="1230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3" l="1"/>
  <c r="J98" i="3"/>
  <c r="H98" i="3"/>
  <c r="J94" i="3"/>
  <c r="J74" i="3"/>
  <c r="J64" i="3"/>
  <c r="J56" i="3"/>
  <c r="J51" i="3"/>
  <c r="J42" i="3"/>
  <c r="J90" i="3"/>
  <c r="J89" i="3" s="1"/>
  <c r="K84" i="3"/>
  <c r="J87" i="3"/>
  <c r="J86" i="3" s="1"/>
  <c r="J45" i="3"/>
  <c r="H90" i="3"/>
  <c r="H89" i="3" s="1"/>
  <c r="J50" i="3" l="1"/>
  <c r="H238" i="7"/>
  <c r="G238" i="7"/>
  <c r="I391" i="7"/>
  <c r="I390" i="7"/>
  <c r="I363" i="7"/>
  <c r="I364" i="7"/>
  <c r="I365" i="7"/>
  <c r="I366" i="7"/>
  <c r="H405" i="7"/>
  <c r="F369" i="7"/>
  <c r="H351" i="7"/>
  <c r="H355" i="7"/>
  <c r="H363" i="7"/>
  <c r="H353" i="7"/>
  <c r="H289" i="7"/>
  <c r="H212" i="7"/>
  <c r="H106" i="7"/>
  <c r="F547" i="7"/>
  <c r="F665" i="7"/>
  <c r="F667" i="7"/>
  <c r="F573" i="7"/>
  <c r="I415" i="7"/>
  <c r="I414" i="7"/>
  <c r="I413" i="7"/>
  <c r="I412" i="7"/>
  <c r="H412" i="7"/>
  <c r="F412" i="7"/>
  <c r="I411" i="7"/>
  <c r="I410" i="7"/>
  <c r="H410" i="7"/>
  <c r="F410" i="7"/>
  <c r="F405" i="7"/>
  <c r="F394" i="7"/>
  <c r="F385" i="7"/>
  <c r="F353" i="7"/>
  <c r="F363" i="7"/>
  <c r="F311" i="7"/>
  <c r="F331" i="7"/>
  <c r="F332" i="7"/>
  <c r="I308" i="7"/>
  <c r="I307" i="7"/>
  <c r="I306" i="7"/>
  <c r="H305" i="7"/>
  <c r="I305" i="7" s="1"/>
  <c r="F305" i="7"/>
  <c r="I304" i="7"/>
  <c r="H303" i="7"/>
  <c r="I303" i="7" s="1"/>
  <c r="F303" i="7"/>
  <c r="I302" i="7"/>
  <c r="I301" i="7"/>
  <c r="I300" i="7"/>
  <c r="H299" i="7"/>
  <c r="I299" i="7" s="1"/>
  <c r="G299" i="7"/>
  <c r="F299" i="7"/>
  <c r="I298" i="7"/>
  <c r="I297" i="7"/>
  <c r="I296" i="7"/>
  <c r="H295" i="7"/>
  <c r="G295" i="7"/>
  <c r="F295" i="7"/>
  <c r="I294" i="7"/>
  <c r="I293" i="7"/>
  <c r="I292" i="7"/>
  <c r="I290" i="7"/>
  <c r="G289" i="7"/>
  <c r="F289" i="7"/>
  <c r="I288" i="7"/>
  <c r="G287" i="7"/>
  <c r="I286" i="7"/>
  <c r="G285" i="7"/>
  <c r="I284" i="7"/>
  <c r="F250" i="7"/>
  <c r="F212" i="7"/>
  <c r="F210" i="7" s="1"/>
  <c r="F223" i="7"/>
  <c r="I225" i="7"/>
  <c r="I224" i="7"/>
  <c r="I133" i="7"/>
  <c r="H132" i="7"/>
  <c r="F132" i="7"/>
  <c r="I131" i="7"/>
  <c r="H130" i="7"/>
  <c r="F130" i="7"/>
  <c r="I129" i="7"/>
  <c r="H128" i="7"/>
  <c r="F128" i="7"/>
  <c r="I127" i="7"/>
  <c r="H287" i="7" l="1"/>
  <c r="H285" i="7"/>
  <c r="H283" i="7" s="1"/>
  <c r="I295" i="7"/>
  <c r="I289" i="7"/>
  <c r="H126" i="7"/>
  <c r="F287" i="7"/>
  <c r="F285" i="7" s="1"/>
  <c r="F283" i="7" s="1"/>
  <c r="I287" i="7"/>
  <c r="I283" i="7"/>
  <c r="F126" i="7"/>
  <c r="I128" i="7"/>
  <c r="I132" i="7"/>
  <c r="I130" i="7"/>
  <c r="I126" i="7"/>
  <c r="H14" i="8"/>
  <c r="H15" i="8"/>
  <c r="H33" i="8"/>
  <c r="H32" i="8" s="1"/>
  <c r="C32" i="8"/>
  <c r="E24" i="8"/>
  <c r="F24" i="8"/>
  <c r="E32" i="8"/>
  <c r="F32" i="8"/>
  <c r="D24" i="8"/>
  <c r="D32" i="8"/>
  <c r="D6" i="8"/>
  <c r="C14" i="8"/>
  <c r="D14" i="8"/>
  <c r="E14" i="8"/>
  <c r="F6" i="8"/>
  <c r="F14" i="8"/>
  <c r="F17" i="8"/>
  <c r="I285" i="7" l="1"/>
  <c r="F29" i="8"/>
  <c r="D39" i="8"/>
  <c r="D35" i="8"/>
  <c r="D25" i="8"/>
  <c r="D17" i="8"/>
  <c r="D7" i="8"/>
  <c r="D29" i="8"/>
  <c r="D42" i="8"/>
  <c r="D21" i="8"/>
  <c r="D11" i="8"/>
  <c r="H13" i="1"/>
  <c r="H10" i="1"/>
  <c r="H16" i="1" l="1"/>
  <c r="C10" i="11"/>
  <c r="C7" i="11"/>
  <c r="C6" i="11"/>
  <c r="C42" i="8"/>
  <c r="C39" i="8"/>
  <c r="C35" i="8"/>
  <c r="C29" i="8"/>
  <c r="C24" i="8" s="1"/>
  <c r="C25" i="8"/>
  <c r="C21" i="8"/>
  <c r="C17" i="8"/>
  <c r="C6" i="8" s="1"/>
  <c r="C11" i="8"/>
  <c r="C7" i="8"/>
  <c r="J47" i="3"/>
  <c r="J41" i="3" s="1"/>
  <c r="J83" i="3"/>
  <c r="J82" i="3" s="1"/>
  <c r="J100" i="3"/>
  <c r="J93" i="3" s="1"/>
  <c r="J92" i="3" s="1"/>
  <c r="J102" i="3"/>
  <c r="G100" i="3"/>
  <c r="G98" i="3"/>
  <c r="G94" i="3"/>
  <c r="G87" i="3"/>
  <c r="G86" i="3" s="1"/>
  <c r="G83" i="3"/>
  <c r="G82" i="3" s="1"/>
  <c r="G74" i="3"/>
  <c r="G64" i="3"/>
  <c r="G56" i="3"/>
  <c r="G51" i="3"/>
  <c r="G50" i="3" s="1"/>
  <c r="G47" i="3"/>
  <c r="G45" i="3"/>
  <c r="G42" i="3"/>
  <c r="G31" i="3"/>
  <c r="G30" i="3" s="1"/>
  <c r="G27" i="3"/>
  <c r="G25" i="3"/>
  <c r="G24" i="3" s="1"/>
  <c r="G22" i="3"/>
  <c r="G21" i="3" s="1"/>
  <c r="G19" i="3"/>
  <c r="G18" i="3" s="1"/>
  <c r="G16" i="3"/>
  <c r="G13" i="3"/>
  <c r="G12" i="3" s="1"/>
  <c r="G25" i="1"/>
  <c r="G23" i="1"/>
  <c r="G13" i="1"/>
  <c r="G10" i="1"/>
  <c r="G16" i="1" s="1"/>
  <c r="J10" i="1"/>
  <c r="J13" i="1"/>
  <c r="G93" i="3" l="1"/>
  <c r="G92" i="3" s="1"/>
  <c r="J40" i="3"/>
  <c r="G41" i="3"/>
  <c r="G40" i="3"/>
  <c r="G39" i="3" s="1"/>
  <c r="G11" i="3"/>
  <c r="G10" i="3" s="1"/>
  <c r="J16" i="1"/>
  <c r="K41" i="3" l="1"/>
  <c r="H136" i="7"/>
  <c r="H92" i="7"/>
  <c r="H90" i="7" s="1"/>
  <c r="H80" i="7"/>
  <c r="I86" i="7"/>
  <c r="I87" i="7"/>
  <c r="H336" i="7"/>
  <c r="H344" i="7"/>
  <c r="F344" i="7"/>
  <c r="I345" i="7"/>
  <c r="I343" i="7"/>
  <c r="I342" i="7"/>
  <c r="I341" i="7"/>
  <c r="H340" i="7"/>
  <c r="H338" i="7" s="1"/>
  <c r="F340" i="7"/>
  <c r="F338" i="7" s="1"/>
  <c r="F336" i="7" s="1"/>
  <c r="I339" i="7"/>
  <c r="I337" i="7"/>
  <c r="I335" i="7"/>
  <c r="I698" i="7"/>
  <c r="H697" i="7"/>
  <c r="H695" i="7" s="1"/>
  <c r="H693" i="7" s="1"/>
  <c r="H691" i="7" s="1"/>
  <c r="H689" i="7" s="1"/>
  <c r="F697" i="7"/>
  <c r="F695" i="7" s="1"/>
  <c r="F693" i="7" s="1"/>
  <c r="F691" i="7" s="1"/>
  <c r="F689" i="7" s="1"/>
  <c r="I696" i="7"/>
  <c r="I694" i="7"/>
  <c r="I692" i="7"/>
  <c r="I690" i="7"/>
  <c r="H156" i="7"/>
  <c r="F136" i="7"/>
  <c r="I137" i="7"/>
  <c r="F80" i="7"/>
  <c r="F60" i="7"/>
  <c r="K42" i="3"/>
  <c r="K43" i="3"/>
  <c r="L43" i="3"/>
  <c r="K45" i="3"/>
  <c r="K46" i="3"/>
  <c r="L46" i="3"/>
  <c r="K47" i="3"/>
  <c r="K48" i="3"/>
  <c r="L48" i="3"/>
  <c r="K50" i="3"/>
  <c r="K51" i="3"/>
  <c r="K52" i="3"/>
  <c r="L52" i="3"/>
  <c r="K53" i="3"/>
  <c r="L53" i="3"/>
  <c r="K54" i="3"/>
  <c r="L54" i="3"/>
  <c r="L55" i="3"/>
  <c r="K56" i="3"/>
  <c r="K57" i="3"/>
  <c r="L57" i="3"/>
  <c r="K58" i="3"/>
  <c r="L58" i="3"/>
  <c r="K59" i="3"/>
  <c r="L59" i="3"/>
  <c r="K60" i="3"/>
  <c r="L60" i="3"/>
  <c r="K61" i="3"/>
  <c r="L61" i="3"/>
  <c r="L63" i="3"/>
  <c r="K64" i="3"/>
  <c r="K65" i="3"/>
  <c r="L65" i="3"/>
  <c r="K66" i="3"/>
  <c r="L66" i="3"/>
  <c r="K67" i="3"/>
  <c r="L67" i="3"/>
  <c r="K68" i="3"/>
  <c r="L68" i="3"/>
  <c r="K69" i="3"/>
  <c r="L69" i="3"/>
  <c r="L70" i="3"/>
  <c r="K71" i="3"/>
  <c r="L71" i="3"/>
  <c r="K72" i="3"/>
  <c r="L72" i="3"/>
  <c r="K73" i="3"/>
  <c r="L73" i="3"/>
  <c r="K74" i="3"/>
  <c r="K75" i="3"/>
  <c r="L75" i="3"/>
  <c r="K76" i="3"/>
  <c r="L76" i="3"/>
  <c r="K78" i="3"/>
  <c r="L78" i="3"/>
  <c r="K79" i="3"/>
  <c r="L79" i="3"/>
  <c r="K81" i="3"/>
  <c r="L81" i="3"/>
  <c r="K82" i="3"/>
  <c r="K83" i="3"/>
  <c r="L84" i="3"/>
  <c r="L88" i="3"/>
  <c r="K92" i="3"/>
  <c r="K93" i="3"/>
  <c r="K94" i="3"/>
  <c r="K95" i="3"/>
  <c r="L95" i="3"/>
  <c r="L97" i="3"/>
  <c r="K98" i="3"/>
  <c r="K99" i="3"/>
  <c r="L99" i="3"/>
  <c r="H51" i="3"/>
  <c r="L51" i="3" s="1"/>
  <c r="H8" i="8"/>
  <c r="H12" i="8"/>
  <c r="H18" i="8"/>
  <c r="H19" i="8"/>
  <c r="H20" i="8"/>
  <c r="H22" i="8"/>
  <c r="H26" i="8"/>
  <c r="H29" i="8"/>
  <c r="H30" i="8"/>
  <c r="H36" i="8"/>
  <c r="H37" i="8"/>
  <c r="H38" i="8"/>
  <c r="H40" i="8"/>
  <c r="H43" i="8"/>
  <c r="G8" i="8"/>
  <c r="G12" i="8"/>
  <c r="G18" i="8"/>
  <c r="G19" i="8"/>
  <c r="G20" i="8"/>
  <c r="G22" i="8"/>
  <c r="G26" i="8"/>
  <c r="G29" i="8"/>
  <c r="G30" i="8"/>
  <c r="G36" i="8"/>
  <c r="G37" i="8"/>
  <c r="G38" i="8"/>
  <c r="G40" i="8"/>
  <c r="G43" i="8"/>
  <c r="K14" i="3"/>
  <c r="K17" i="3"/>
  <c r="K20" i="3"/>
  <c r="K23" i="3"/>
  <c r="K28" i="3"/>
  <c r="K32" i="3"/>
  <c r="K33" i="3"/>
  <c r="J13" i="3"/>
  <c r="K13" i="3" s="1"/>
  <c r="J16" i="3"/>
  <c r="K16" i="3" s="1"/>
  <c r="J19" i="3"/>
  <c r="J18" i="3" s="1"/>
  <c r="J22" i="3"/>
  <c r="J21" i="3" s="1"/>
  <c r="K21" i="3" s="1"/>
  <c r="J25" i="3"/>
  <c r="J27" i="3"/>
  <c r="J31" i="3"/>
  <c r="J30" i="3" s="1"/>
  <c r="L14" i="3"/>
  <c r="L15" i="3"/>
  <c r="L17" i="3"/>
  <c r="L20" i="3"/>
  <c r="L23" i="3"/>
  <c r="L26" i="3"/>
  <c r="L28" i="3"/>
  <c r="L29" i="3"/>
  <c r="L32" i="3"/>
  <c r="L33" i="3"/>
  <c r="H25" i="1"/>
  <c r="K31" i="3" l="1"/>
  <c r="K22" i="3"/>
  <c r="I344" i="7"/>
  <c r="I340" i="7"/>
  <c r="I691" i="7"/>
  <c r="I689" i="7"/>
  <c r="I697" i="7"/>
  <c r="I693" i="7"/>
  <c r="I695" i="7"/>
  <c r="J24" i="3"/>
  <c r="J12" i="3"/>
  <c r="K18" i="3"/>
  <c r="K27" i="3"/>
  <c r="K30" i="3"/>
  <c r="K19" i="3"/>
  <c r="E42" i="8"/>
  <c r="F42" i="8"/>
  <c r="E39" i="8"/>
  <c r="F39" i="8"/>
  <c r="E35" i="8"/>
  <c r="F35" i="8"/>
  <c r="E29" i="8"/>
  <c r="E21" i="8"/>
  <c r="F21" i="8"/>
  <c r="E25" i="8"/>
  <c r="F25" i="8"/>
  <c r="E17" i="8"/>
  <c r="E11" i="8"/>
  <c r="F11" i="8"/>
  <c r="E7" i="8"/>
  <c r="F7" i="8"/>
  <c r="E6" i="8" l="1"/>
  <c r="J11" i="3"/>
  <c r="K11" i="3" s="1"/>
  <c r="H42" i="8"/>
  <c r="G42" i="8"/>
  <c r="G39" i="8"/>
  <c r="H39" i="8"/>
  <c r="H35" i="8"/>
  <c r="G35" i="8"/>
  <c r="H25" i="8"/>
  <c r="G25" i="8"/>
  <c r="G21" i="8"/>
  <c r="H21" i="8"/>
  <c r="G17" i="8"/>
  <c r="H17" i="8"/>
  <c r="G11" i="8"/>
  <c r="H11" i="8"/>
  <c r="H7" i="8"/>
  <c r="G7" i="8"/>
  <c r="K12" i="3"/>
  <c r="K24" i="3"/>
  <c r="J10" i="3" l="1"/>
  <c r="K10" i="3" s="1"/>
  <c r="H24" i="8"/>
  <c r="G24" i="8"/>
  <c r="H6" i="8"/>
  <c r="G6" i="8"/>
  <c r="K40" i="3"/>
  <c r="H334" i="7"/>
  <c r="K39" i="3" l="1"/>
  <c r="H394" i="7"/>
  <c r="I394" i="7" s="1"/>
  <c r="H385" i="7"/>
  <c r="H379" i="7"/>
  <c r="H375" i="7"/>
  <c r="H373" i="7"/>
  <c r="I409" i="7"/>
  <c r="I408" i="7"/>
  <c r="I395" i="7"/>
  <c r="I401" i="7"/>
  <c r="I400" i="7"/>
  <c r="I404" i="7"/>
  <c r="I403" i="7"/>
  <c r="I399" i="7"/>
  <c r="I398" i="7"/>
  <c r="I397" i="7"/>
  <c r="I396" i="7"/>
  <c r="I393" i="7"/>
  <c r="I392" i="7"/>
  <c r="I388" i="7"/>
  <c r="I387" i="7"/>
  <c r="I386" i="7"/>
  <c r="I384" i="7"/>
  <c r="I383" i="7"/>
  <c r="I382" i="7"/>
  <c r="I381" i="7"/>
  <c r="I380" i="7"/>
  <c r="F379" i="7"/>
  <c r="I376" i="7"/>
  <c r="F375" i="7"/>
  <c r="I374" i="7"/>
  <c r="F373" i="7"/>
  <c r="I372" i="7"/>
  <c r="F355" i="7"/>
  <c r="I362" i="7"/>
  <c r="I361" i="7"/>
  <c r="I360" i="7"/>
  <c r="I359" i="7"/>
  <c r="G325" i="7"/>
  <c r="H325" i="7"/>
  <c r="H315" i="7"/>
  <c r="F325" i="7"/>
  <c r="H329" i="7"/>
  <c r="F329" i="7"/>
  <c r="I330" i="7"/>
  <c r="I328" i="7"/>
  <c r="I326" i="7"/>
  <c r="I324" i="7"/>
  <c r="I323" i="7"/>
  <c r="I322" i="7"/>
  <c r="H321" i="7"/>
  <c r="F321" i="7"/>
  <c r="I318" i="7"/>
  <c r="H317" i="7"/>
  <c r="F317" i="7"/>
  <c r="I316" i="7"/>
  <c r="F315" i="7"/>
  <c r="G263" i="7"/>
  <c r="H263" i="7"/>
  <c r="F263" i="7"/>
  <c r="I267" i="7"/>
  <c r="I268" i="7"/>
  <c r="G269" i="7"/>
  <c r="H269" i="7"/>
  <c r="F269" i="7"/>
  <c r="G273" i="7"/>
  <c r="H273" i="7"/>
  <c r="H279" i="7"/>
  <c r="H277" i="7" s="1"/>
  <c r="I282" i="7"/>
  <c r="I281" i="7"/>
  <c r="I280" i="7"/>
  <c r="F279" i="7"/>
  <c r="F277" i="7" s="1"/>
  <c r="I276" i="7"/>
  <c r="I275" i="7"/>
  <c r="I274" i="7"/>
  <c r="F273" i="7"/>
  <c r="I271" i="7"/>
  <c r="I272" i="7"/>
  <c r="I270" i="7"/>
  <c r="I266" i="7"/>
  <c r="I264" i="7"/>
  <c r="I262" i="7"/>
  <c r="I278" i="7"/>
  <c r="H254" i="7"/>
  <c r="F254" i="7"/>
  <c r="H250" i="7"/>
  <c r="H246" i="7"/>
  <c r="F246" i="7"/>
  <c r="I249" i="7"/>
  <c r="I248" i="7"/>
  <c r="I247" i="7"/>
  <c r="I256" i="7"/>
  <c r="I255" i="7"/>
  <c r="I253" i="7"/>
  <c r="I252" i="7"/>
  <c r="I251" i="7"/>
  <c r="I688" i="7"/>
  <c r="I686" i="7"/>
  <c r="I684" i="7"/>
  <c r="I682" i="7"/>
  <c r="I680" i="7"/>
  <c r="I678" i="7"/>
  <c r="I677" i="7"/>
  <c r="I676" i="7"/>
  <c r="I675" i="7"/>
  <c r="I674" i="7"/>
  <c r="I672" i="7"/>
  <c r="I670" i="7"/>
  <c r="I668" i="7"/>
  <c r="I666" i="7"/>
  <c r="I664" i="7"/>
  <c r="I662" i="7"/>
  <c r="I660" i="7"/>
  <c r="I658" i="7"/>
  <c r="I656" i="7"/>
  <c r="I655" i="7"/>
  <c r="I654" i="7"/>
  <c r="I652" i="7"/>
  <c r="I650" i="7"/>
  <c r="I648" i="7"/>
  <c r="I646" i="7"/>
  <c r="I645" i="7"/>
  <c r="I644" i="7"/>
  <c r="I642" i="7"/>
  <c r="I640" i="7"/>
  <c r="I638" i="7"/>
  <c r="I636" i="7"/>
  <c r="I634" i="7"/>
  <c r="I633" i="7"/>
  <c r="I632" i="7"/>
  <c r="I630" i="7"/>
  <c r="I628" i="7"/>
  <c r="I626" i="7"/>
  <c r="I624" i="7"/>
  <c r="I622" i="7"/>
  <c r="I619" i="7"/>
  <c r="I617" i="7"/>
  <c r="I616" i="7"/>
  <c r="I615" i="7"/>
  <c r="I614" i="7"/>
  <c r="I613" i="7"/>
  <c r="I611" i="7"/>
  <c r="I609" i="7"/>
  <c r="I607" i="7"/>
  <c r="I605" i="7"/>
  <c r="I603" i="7"/>
  <c r="I601" i="7"/>
  <c r="I599" i="7"/>
  <c r="I597" i="7"/>
  <c r="I595" i="7"/>
  <c r="I593" i="7"/>
  <c r="I591" i="7"/>
  <c r="I589" i="7"/>
  <c r="I587" i="7"/>
  <c r="I585" i="7"/>
  <c r="I583" i="7"/>
  <c r="I582" i="7"/>
  <c r="I581" i="7"/>
  <c r="I579" i="7"/>
  <c r="I578" i="7"/>
  <c r="I576" i="7"/>
  <c r="I575" i="7"/>
  <c r="I574" i="7"/>
  <c r="I572" i="7"/>
  <c r="I570" i="7"/>
  <c r="I568" i="7"/>
  <c r="I566" i="7"/>
  <c r="I565" i="7"/>
  <c r="I564" i="7"/>
  <c r="I562" i="7"/>
  <c r="I560" i="7"/>
  <c r="I558" i="7"/>
  <c r="I556" i="7"/>
  <c r="I555" i="7"/>
  <c r="I554" i="7"/>
  <c r="I552" i="7"/>
  <c r="I550" i="7"/>
  <c r="I548" i="7"/>
  <c r="I546" i="7"/>
  <c r="I545" i="7"/>
  <c r="I544" i="7"/>
  <c r="I542" i="7"/>
  <c r="I540" i="7"/>
  <c r="I538" i="7"/>
  <c r="I536" i="7"/>
  <c r="I535" i="7"/>
  <c r="I534" i="7"/>
  <c r="I532" i="7"/>
  <c r="I531" i="7"/>
  <c r="I530" i="7"/>
  <c r="I529" i="7"/>
  <c r="I528" i="7"/>
  <c r="I526" i="7"/>
  <c r="I524" i="7"/>
  <c r="I522" i="7"/>
  <c r="I520" i="7"/>
  <c r="I519" i="7"/>
  <c r="I518" i="7"/>
  <c r="I516" i="7"/>
  <c r="I515" i="7"/>
  <c r="I514" i="7"/>
  <c r="I512" i="7"/>
  <c r="I511" i="7"/>
  <c r="I510" i="7"/>
  <c r="I509" i="7"/>
  <c r="I508" i="7"/>
  <c r="I506" i="7"/>
  <c r="I504" i="7"/>
  <c r="I502" i="7"/>
  <c r="I500" i="7"/>
  <c r="I498" i="7"/>
  <c r="I497" i="7"/>
  <c r="I495" i="7"/>
  <c r="I493" i="7"/>
  <c r="I491" i="7"/>
  <c r="I489" i="7"/>
  <c r="I487" i="7"/>
  <c r="I486" i="7"/>
  <c r="I485" i="7"/>
  <c r="I483" i="7"/>
  <c r="I482" i="7"/>
  <c r="I481" i="7"/>
  <c r="I480" i="7"/>
  <c r="I479" i="7"/>
  <c r="I478" i="7"/>
  <c r="I477" i="7"/>
  <c r="I475" i="7"/>
  <c r="I474" i="7"/>
  <c r="I473" i="7"/>
  <c r="I472" i="7"/>
  <c r="I471" i="7"/>
  <c r="I470" i="7"/>
  <c r="I469" i="7"/>
  <c r="I467" i="7"/>
  <c r="I466" i="7"/>
  <c r="I465" i="7"/>
  <c r="I464" i="7"/>
  <c r="I463" i="7"/>
  <c r="I461" i="7"/>
  <c r="I459" i="7"/>
  <c r="I457" i="7"/>
  <c r="I455" i="7"/>
  <c r="I454" i="7"/>
  <c r="I453" i="7"/>
  <c r="I452" i="7"/>
  <c r="I451" i="7"/>
  <c r="I449" i="7"/>
  <c r="I448" i="7"/>
  <c r="I447" i="7"/>
  <c r="I446" i="7"/>
  <c r="I445" i="7"/>
  <c r="I444" i="7"/>
  <c r="I443" i="7"/>
  <c r="I442" i="7"/>
  <c r="I441" i="7"/>
  <c r="I440" i="7"/>
  <c r="I439" i="7"/>
  <c r="I437" i="7"/>
  <c r="I436" i="7"/>
  <c r="I435" i="7"/>
  <c r="I434" i="7"/>
  <c r="I433" i="7"/>
  <c r="I432" i="7"/>
  <c r="I431" i="7"/>
  <c r="I429" i="7"/>
  <c r="I428" i="7"/>
  <c r="I427" i="7"/>
  <c r="I426" i="7"/>
  <c r="I425" i="7"/>
  <c r="I423" i="7"/>
  <c r="I421" i="7"/>
  <c r="I419" i="7"/>
  <c r="I417" i="7"/>
  <c r="I378" i="7"/>
  <c r="I370" i="7"/>
  <c r="I368" i="7"/>
  <c r="I358" i="7"/>
  <c r="I357" i="7"/>
  <c r="I356" i="7"/>
  <c r="I350" i="7"/>
  <c r="I348" i="7"/>
  <c r="I320" i="7"/>
  <c r="I314" i="7"/>
  <c r="I312" i="7"/>
  <c r="I310" i="7"/>
  <c r="I260" i="7"/>
  <c r="I258" i="7"/>
  <c r="I245" i="7"/>
  <c r="I243" i="7"/>
  <c r="I241" i="7"/>
  <c r="I239" i="7"/>
  <c r="I237" i="7"/>
  <c r="I236" i="7"/>
  <c r="I235" i="7"/>
  <c r="I233" i="7"/>
  <c r="I231" i="7"/>
  <c r="I229" i="7"/>
  <c r="I227" i="7"/>
  <c r="I222" i="7"/>
  <c r="I221" i="7"/>
  <c r="I220" i="7"/>
  <c r="I219" i="7"/>
  <c r="I218" i="7"/>
  <c r="I216" i="7"/>
  <c r="I215" i="7"/>
  <c r="I213" i="7"/>
  <c r="I211" i="7"/>
  <c r="I209" i="7"/>
  <c r="I207" i="7"/>
  <c r="I205" i="7"/>
  <c r="I203" i="7"/>
  <c r="I201" i="7"/>
  <c r="I199" i="7"/>
  <c r="I197" i="7"/>
  <c r="I195" i="7"/>
  <c r="I193" i="7"/>
  <c r="I191" i="7"/>
  <c r="I189" i="7"/>
  <c r="I187" i="7"/>
  <c r="I185" i="7"/>
  <c r="I183" i="7"/>
  <c r="I181" i="7"/>
  <c r="I179" i="7"/>
  <c r="I177" i="7"/>
  <c r="I175" i="7"/>
  <c r="I173" i="7"/>
  <c r="I171" i="7"/>
  <c r="I169" i="7"/>
  <c r="I167" i="7"/>
  <c r="I165" i="7"/>
  <c r="I163" i="7"/>
  <c r="I161" i="7"/>
  <c r="I159" i="7"/>
  <c r="I157" i="7"/>
  <c r="I155" i="7"/>
  <c r="I153" i="7"/>
  <c r="I151" i="7"/>
  <c r="I149" i="7"/>
  <c r="I147" i="7"/>
  <c r="I146" i="7"/>
  <c r="I145" i="7"/>
  <c r="I143" i="7"/>
  <c r="I142" i="7"/>
  <c r="I141" i="7"/>
  <c r="I135" i="7"/>
  <c r="I125" i="7"/>
  <c r="I123" i="7"/>
  <c r="I121" i="7"/>
  <c r="I120" i="7"/>
  <c r="I119" i="7"/>
  <c r="I117" i="7"/>
  <c r="I116" i="7"/>
  <c r="I115" i="7"/>
  <c r="I113" i="7"/>
  <c r="I112" i="7"/>
  <c r="I111" i="7"/>
  <c r="I109" i="7"/>
  <c r="I107" i="7"/>
  <c r="I105" i="7"/>
  <c r="I103" i="7"/>
  <c r="I101" i="7"/>
  <c r="I99" i="7"/>
  <c r="I97" i="7"/>
  <c r="I95" i="7"/>
  <c r="I94" i="7"/>
  <c r="I93" i="7"/>
  <c r="I91" i="7"/>
  <c r="I89" i="7"/>
  <c r="I88" i="7"/>
  <c r="I85" i="7"/>
  <c r="I84" i="7"/>
  <c r="I83" i="7"/>
  <c r="I82" i="7"/>
  <c r="I81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59" i="7"/>
  <c r="I58" i="7"/>
  <c r="I57" i="7"/>
  <c r="I56" i="7"/>
  <c r="I55" i="7"/>
  <c r="I54" i="7"/>
  <c r="I53" i="7"/>
  <c r="I52" i="7"/>
  <c r="I51" i="7"/>
  <c r="I49" i="7"/>
  <c r="I48" i="7"/>
  <c r="I47" i="7"/>
  <c r="I46" i="7"/>
  <c r="I45" i="7"/>
  <c r="I43" i="7"/>
  <c r="I41" i="7"/>
  <c r="I39" i="7"/>
  <c r="I37" i="7"/>
  <c r="I35" i="7"/>
  <c r="I12" i="7"/>
  <c r="H573" i="7"/>
  <c r="F50" i="7"/>
  <c r="F92" i="7"/>
  <c r="H60" i="7"/>
  <c r="H50" i="7"/>
  <c r="H44" i="7"/>
  <c r="F44" i="7"/>
  <c r="H144" i="7"/>
  <c r="H140" i="7"/>
  <c r="F140" i="7"/>
  <c r="F144" i="7"/>
  <c r="H118" i="7"/>
  <c r="H114" i="7"/>
  <c r="H110" i="7"/>
  <c r="H104" i="7"/>
  <c r="H102" i="7"/>
  <c r="F114" i="7"/>
  <c r="F118" i="7"/>
  <c r="F110" i="7"/>
  <c r="F106" i="7"/>
  <c r="F104" i="7"/>
  <c r="F102" i="7"/>
  <c r="H462" i="7"/>
  <c r="F462" i="7"/>
  <c r="F468" i="7"/>
  <c r="H476" i="7"/>
  <c r="F476" i="7"/>
  <c r="H202" i="7"/>
  <c r="H200" i="7"/>
  <c r="H198" i="7"/>
  <c r="F202" i="7"/>
  <c r="F200" i="7"/>
  <c r="F198" i="7"/>
  <c r="H188" i="7"/>
  <c r="F188" i="7"/>
  <c r="H186" i="7"/>
  <c r="F186" i="7"/>
  <c r="H184" i="7"/>
  <c r="F184" i="7"/>
  <c r="H174" i="7"/>
  <c r="H172" i="7"/>
  <c r="H170" i="7"/>
  <c r="H160" i="7"/>
  <c r="H158" i="7"/>
  <c r="F174" i="7"/>
  <c r="F172" i="7"/>
  <c r="F170" i="7"/>
  <c r="F160" i="7"/>
  <c r="F158" i="7"/>
  <c r="F156" i="7"/>
  <c r="H217" i="7"/>
  <c r="F217" i="7"/>
  <c r="H234" i="7"/>
  <c r="H232" i="7" s="1"/>
  <c r="F234" i="7"/>
  <c r="F232" i="7" s="1"/>
  <c r="H468" i="7"/>
  <c r="H484" i="7"/>
  <c r="F484" i="7"/>
  <c r="H450" i="7"/>
  <c r="F450" i="7"/>
  <c r="H438" i="7"/>
  <c r="F438" i="7"/>
  <c r="H424" i="7"/>
  <c r="H430" i="7"/>
  <c r="F430" i="7"/>
  <c r="H349" i="7" l="1"/>
  <c r="F351" i="7"/>
  <c r="F349" i="7" s="1"/>
  <c r="I136" i="7"/>
  <c r="H134" i="7"/>
  <c r="H319" i="7"/>
  <c r="H460" i="7"/>
  <c r="H371" i="7"/>
  <c r="F134" i="7"/>
  <c r="F124" i="7" s="1"/>
  <c r="H377" i="7"/>
  <c r="H369" i="7" s="1"/>
  <c r="F313" i="7"/>
  <c r="I385" i="7"/>
  <c r="F377" i="7"/>
  <c r="F371" i="7"/>
  <c r="F319" i="7"/>
  <c r="I379" i="7"/>
  <c r="I273" i="7"/>
  <c r="I321" i="7"/>
  <c r="I375" i="7"/>
  <c r="I355" i="7"/>
  <c r="I373" i="7"/>
  <c r="H313" i="7"/>
  <c r="F261" i="7"/>
  <c r="F259" i="7" s="1"/>
  <c r="G261" i="7"/>
  <c r="G259" i="7" s="1"/>
  <c r="I315" i="7"/>
  <c r="I329" i="7"/>
  <c r="I325" i="7"/>
  <c r="I317" i="7"/>
  <c r="I277" i="7"/>
  <c r="I279" i="7"/>
  <c r="H261" i="7"/>
  <c r="H244" i="7"/>
  <c r="H242" i="7" s="1"/>
  <c r="I263" i="7"/>
  <c r="I269" i="7"/>
  <c r="I198" i="7"/>
  <c r="I438" i="7"/>
  <c r="I217" i="7"/>
  <c r="I158" i="7"/>
  <c r="I202" i="7"/>
  <c r="I106" i="7"/>
  <c r="I50" i="7"/>
  <c r="I174" i="7"/>
  <c r="I462" i="7"/>
  <c r="I102" i="7"/>
  <c r="I246" i="7"/>
  <c r="I118" i="7"/>
  <c r="I430" i="7"/>
  <c r="I170" i="7"/>
  <c r="I184" i="7"/>
  <c r="I188" i="7"/>
  <c r="I476" i="7"/>
  <c r="F244" i="7"/>
  <c r="F242" i="7" s="1"/>
  <c r="I450" i="7"/>
  <c r="I212" i="7"/>
  <c r="I156" i="7"/>
  <c r="I172" i="7"/>
  <c r="I186" i="7"/>
  <c r="I200" i="7"/>
  <c r="I114" i="7"/>
  <c r="I110" i="7"/>
  <c r="I44" i="7"/>
  <c r="I468" i="7"/>
  <c r="I144" i="7"/>
  <c r="I254" i="7"/>
  <c r="F90" i="7"/>
  <c r="I90" i="7" s="1"/>
  <c r="I92" i="7"/>
  <c r="H230" i="7"/>
  <c r="I232" i="7"/>
  <c r="I140" i="7"/>
  <c r="I234" i="7"/>
  <c r="I484" i="7"/>
  <c r="I160" i="7"/>
  <c r="I104" i="7"/>
  <c r="I60" i="7"/>
  <c r="I80" i="7"/>
  <c r="I250" i="7"/>
  <c r="H42" i="7"/>
  <c r="F42" i="7"/>
  <c r="F100" i="7"/>
  <c r="F154" i="7"/>
  <c r="F108" i="7"/>
  <c r="H182" i="7"/>
  <c r="F460" i="7"/>
  <c r="H108" i="7"/>
  <c r="H100" i="7"/>
  <c r="H196" i="7"/>
  <c r="F196" i="7"/>
  <c r="F182" i="7"/>
  <c r="H168" i="7"/>
  <c r="F168" i="7"/>
  <c r="F166" i="7" s="1"/>
  <c r="H154" i="7"/>
  <c r="H210" i="7"/>
  <c r="H422" i="7"/>
  <c r="I371" i="7" l="1"/>
  <c r="H311" i="7"/>
  <c r="H309" i="7" s="1"/>
  <c r="I319" i="7"/>
  <c r="I377" i="7"/>
  <c r="I313" i="7"/>
  <c r="I261" i="7"/>
  <c r="H259" i="7"/>
  <c r="I196" i="7"/>
  <c r="I244" i="7"/>
  <c r="I210" i="7"/>
  <c r="I100" i="7"/>
  <c r="I460" i="7"/>
  <c r="F40" i="7"/>
  <c r="I154" i="7"/>
  <c r="I182" i="7"/>
  <c r="I108" i="7"/>
  <c r="H166" i="7"/>
  <c r="I166" i="7" s="1"/>
  <c r="I168" i="7"/>
  <c r="H124" i="7"/>
  <c r="I124" i="7" s="1"/>
  <c r="I134" i="7"/>
  <c r="H40" i="7"/>
  <c r="I42" i="7"/>
  <c r="F98" i="7"/>
  <c r="F96" i="7" s="1"/>
  <c r="H98" i="7"/>
  <c r="I40" i="7" l="1"/>
  <c r="I98" i="7"/>
  <c r="F424" i="7"/>
  <c r="H580" i="7"/>
  <c r="H561" i="7" s="1"/>
  <c r="H563" i="7"/>
  <c r="I573" i="7"/>
  <c r="F580" i="7"/>
  <c r="H553" i="7"/>
  <c r="F553" i="7"/>
  <c r="F551" i="7" s="1"/>
  <c r="F549" i="7" s="1"/>
  <c r="H543" i="7"/>
  <c r="F543" i="7"/>
  <c r="F541" i="7" s="1"/>
  <c r="H533" i="7"/>
  <c r="H527" i="7"/>
  <c r="F527" i="7"/>
  <c r="F533" i="7"/>
  <c r="H517" i="7"/>
  <c r="H513" i="7"/>
  <c r="H507" i="7"/>
  <c r="F507" i="7"/>
  <c r="F517" i="7"/>
  <c r="F513" i="7"/>
  <c r="H496" i="7"/>
  <c r="F496" i="7"/>
  <c r="F494" i="7" s="1"/>
  <c r="F492" i="7" s="1"/>
  <c r="H592" i="7"/>
  <c r="F592" i="7"/>
  <c r="F590" i="7" s="1"/>
  <c r="F588" i="7" s="1"/>
  <c r="H602" i="7"/>
  <c r="F602" i="7"/>
  <c r="F600" i="7" s="1"/>
  <c r="F598" i="7" s="1"/>
  <c r="H621" i="7"/>
  <c r="H612" i="7"/>
  <c r="F621" i="7"/>
  <c r="F618" i="7"/>
  <c r="F612" i="7"/>
  <c r="H631" i="7"/>
  <c r="F631" i="7"/>
  <c r="F629" i="7" s="1"/>
  <c r="H653" i="7"/>
  <c r="H643" i="7"/>
  <c r="F643" i="7"/>
  <c r="F641" i="7" s="1"/>
  <c r="F653" i="7"/>
  <c r="F651" i="7" s="1"/>
  <c r="H673" i="7"/>
  <c r="H669" i="7"/>
  <c r="H667" i="7"/>
  <c r="H665" i="7"/>
  <c r="F673" i="7"/>
  <c r="F671" i="7" s="1"/>
  <c r="F669" i="7"/>
  <c r="H687" i="7"/>
  <c r="F687" i="7"/>
  <c r="F685" i="7" s="1"/>
  <c r="I33" i="7"/>
  <c r="H32" i="7"/>
  <c r="H30" i="7" s="1"/>
  <c r="F32" i="7"/>
  <c r="F30" i="7" s="1"/>
  <c r="I20" i="7"/>
  <c r="H19" i="7"/>
  <c r="H17" i="7" s="1"/>
  <c r="F19" i="7"/>
  <c r="F17" i="7" s="1"/>
  <c r="I533" i="7" l="1"/>
  <c r="I669" i="7"/>
  <c r="I507" i="7"/>
  <c r="F525" i="7"/>
  <c r="F523" i="7" s="1"/>
  <c r="F521" i="7" s="1"/>
  <c r="I612" i="7"/>
  <c r="I527" i="7"/>
  <c r="H590" i="7"/>
  <c r="I592" i="7"/>
  <c r="H685" i="7"/>
  <c r="I685" i="7" s="1"/>
  <c r="I687" i="7"/>
  <c r="H671" i="7"/>
  <c r="I671" i="7" s="1"/>
  <c r="I673" i="7"/>
  <c r="H651" i="7"/>
  <c r="I651" i="7" s="1"/>
  <c r="I653" i="7"/>
  <c r="H571" i="7"/>
  <c r="H569" i="7" s="1"/>
  <c r="I580" i="7"/>
  <c r="I667" i="7"/>
  <c r="H629" i="7"/>
  <c r="I629" i="7" s="1"/>
  <c r="I631" i="7"/>
  <c r="I513" i="7"/>
  <c r="H641" i="7"/>
  <c r="I641" i="7" s="1"/>
  <c r="I643" i="7"/>
  <c r="I621" i="7"/>
  <c r="I517" i="7"/>
  <c r="H551" i="7"/>
  <c r="I553" i="7"/>
  <c r="I665" i="7"/>
  <c r="H600" i="7"/>
  <c r="I602" i="7"/>
  <c r="H494" i="7"/>
  <c r="I496" i="7"/>
  <c r="H541" i="7"/>
  <c r="I543" i="7"/>
  <c r="F422" i="7"/>
  <c r="I422" i="7" s="1"/>
  <c r="I424" i="7"/>
  <c r="H559" i="7"/>
  <c r="F571" i="7"/>
  <c r="F569" i="7" s="1"/>
  <c r="F567" i="7" s="1"/>
  <c r="F561" i="7"/>
  <c r="F559" i="7" s="1"/>
  <c r="F557" i="7" s="1"/>
  <c r="F505" i="7"/>
  <c r="F503" i="7" s="1"/>
  <c r="F501" i="7" s="1"/>
  <c r="H525" i="7"/>
  <c r="H505" i="7"/>
  <c r="F610" i="7"/>
  <c r="F608" i="7" s="1"/>
  <c r="F606" i="7" s="1"/>
  <c r="F604" i="7" s="1"/>
  <c r="H663" i="7"/>
  <c r="F663" i="7"/>
  <c r="F661" i="7" s="1"/>
  <c r="F659" i="7" s="1"/>
  <c r="F657" i="7" s="1"/>
  <c r="I19" i="7"/>
  <c r="I32" i="7"/>
  <c r="H458" i="7"/>
  <c r="H420" i="7"/>
  <c r="H228" i="7"/>
  <c r="H208" i="7"/>
  <c r="H194" i="7"/>
  <c r="H180" i="7"/>
  <c r="H164" i="7"/>
  <c r="H152" i="7"/>
  <c r="H122" i="7"/>
  <c r="H96" i="7"/>
  <c r="H38" i="7"/>
  <c r="H27" i="7"/>
  <c r="H25" i="7" s="1"/>
  <c r="H23" i="7" s="1"/>
  <c r="H21" i="7" s="1"/>
  <c r="H15" i="7"/>
  <c r="H13" i="7" s="1"/>
  <c r="F649" i="7"/>
  <c r="F647" i="7" s="1"/>
  <c r="F639" i="7"/>
  <c r="F637" i="7" s="1"/>
  <c r="F627" i="7"/>
  <c r="F625" i="7" s="1"/>
  <c r="F623" i="7" s="1"/>
  <c r="F596" i="7"/>
  <c r="F594" i="7" s="1"/>
  <c r="F586" i="7"/>
  <c r="F584" i="7" s="1"/>
  <c r="F539" i="7"/>
  <c r="F537" i="7" s="1"/>
  <c r="F490" i="7"/>
  <c r="F488" i="7" s="1"/>
  <c r="F458" i="7"/>
  <c r="F456" i="7" s="1"/>
  <c r="F367" i="7"/>
  <c r="F238" i="7" s="1"/>
  <c r="F347" i="7"/>
  <c r="F309" i="7"/>
  <c r="F257" i="7"/>
  <c r="F240" i="7"/>
  <c r="F230" i="7"/>
  <c r="F208" i="7"/>
  <c r="F206" i="7" s="1"/>
  <c r="F204" i="7" s="1"/>
  <c r="F194" i="7"/>
  <c r="F192" i="7" s="1"/>
  <c r="F190" i="7" s="1"/>
  <c r="F180" i="7"/>
  <c r="F178" i="7" s="1"/>
  <c r="F164" i="7"/>
  <c r="F162" i="7" s="1"/>
  <c r="F152" i="7"/>
  <c r="F150" i="7" s="1"/>
  <c r="F148" i="7" s="1"/>
  <c r="F122" i="7"/>
  <c r="F38" i="7"/>
  <c r="F563" i="7"/>
  <c r="I563" i="7" s="1"/>
  <c r="F683" i="7"/>
  <c r="F681" i="7" s="1"/>
  <c r="F679" i="7" s="1"/>
  <c r="I31" i="7"/>
  <c r="I30" i="7"/>
  <c r="I29" i="7"/>
  <c r="I28" i="7"/>
  <c r="I26" i="7"/>
  <c r="I24" i="7"/>
  <c r="I22" i="7"/>
  <c r="I18" i="7"/>
  <c r="I17" i="7"/>
  <c r="I16" i="7"/>
  <c r="I14" i="7"/>
  <c r="I10" i="7"/>
  <c r="F27" i="7"/>
  <c r="F25" i="7" s="1"/>
  <c r="F23" i="7" s="1"/>
  <c r="F21" i="7" s="1"/>
  <c r="F15" i="7"/>
  <c r="F13" i="7" s="1"/>
  <c r="F11" i="7" s="1"/>
  <c r="F9" i="7" s="1"/>
  <c r="I338" i="7" l="1"/>
  <c r="H649" i="7"/>
  <c r="H647" i="7" s="1"/>
  <c r="I647" i="7" s="1"/>
  <c r="H627" i="7"/>
  <c r="I627" i="7" s="1"/>
  <c r="I96" i="7"/>
  <c r="I559" i="7"/>
  <c r="F420" i="7"/>
  <c r="F418" i="7" s="1"/>
  <c r="F416" i="7" s="1"/>
  <c r="I38" i="7"/>
  <c r="H162" i="7"/>
  <c r="I162" i="7" s="1"/>
  <c r="I164" i="7"/>
  <c r="H226" i="7"/>
  <c r="H347" i="7"/>
  <c r="I347" i="7" s="1"/>
  <c r="I349" i="7"/>
  <c r="H503" i="7"/>
  <c r="I505" i="7"/>
  <c r="H539" i="7"/>
  <c r="I541" i="7"/>
  <c r="H598" i="7"/>
  <c r="I600" i="7"/>
  <c r="H240" i="7"/>
  <c r="I242" i="7"/>
  <c r="H661" i="7"/>
  <c r="I663" i="7"/>
  <c r="I571" i="7"/>
  <c r="F228" i="7"/>
  <c r="F226" i="7" s="1"/>
  <c r="I230" i="7"/>
  <c r="I122" i="7"/>
  <c r="H192" i="7"/>
  <c r="I194" i="7"/>
  <c r="H257" i="7"/>
  <c r="I257" i="7" s="1"/>
  <c r="I259" i="7"/>
  <c r="H418" i="7"/>
  <c r="H492" i="7"/>
  <c r="I494" i="7"/>
  <c r="H618" i="7"/>
  <c r="I620" i="7"/>
  <c r="H178" i="7"/>
  <c r="I180" i="7"/>
  <c r="H367" i="7"/>
  <c r="I367" i="7" s="1"/>
  <c r="I369" i="7"/>
  <c r="H683" i="7"/>
  <c r="H523" i="7"/>
  <c r="H521" i="7" s="1"/>
  <c r="I525" i="7"/>
  <c r="H150" i="7"/>
  <c r="I152" i="7"/>
  <c r="H206" i="7"/>
  <c r="H204" i="7" s="1"/>
  <c r="I208" i="7"/>
  <c r="I309" i="7"/>
  <c r="I311" i="7"/>
  <c r="H456" i="7"/>
  <c r="I456" i="7" s="1"/>
  <c r="I458" i="7"/>
  <c r="H557" i="7"/>
  <c r="I557" i="7" s="1"/>
  <c r="H639" i="7"/>
  <c r="I561" i="7"/>
  <c r="H549" i="7"/>
  <c r="I551" i="7"/>
  <c r="H588" i="7"/>
  <c r="I590" i="7"/>
  <c r="H567" i="7"/>
  <c r="I567" i="7" s="1"/>
  <c r="I569" i="7"/>
  <c r="F499" i="7"/>
  <c r="H36" i="7"/>
  <c r="H11" i="7"/>
  <c r="I11" i="7" s="1"/>
  <c r="I13" i="7"/>
  <c r="I15" i="7"/>
  <c r="I27" i="7"/>
  <c r="F635" i="7"/>
  <c r="F36" i="7"/>
  <c r="I21" i="7"/>
  <c r="I23" i="7"/>
  <c r="I25" i="7"/>
  <c r="H83" i="3"/>
  <c r="H47" i="3"/>
  <c r="L47" i="3" s="1"/>
  <c r="H74" i="3"/>
  <c r="L74" i="3" s="1"/>
  <c r="H100" i="3"/>
  <c r="L98" i="3"/>
  <c r="H94" i="3"/>
  <c r="L94" i="3" s="1"/>
  <c r="H87" i="3"/>
  <c r="H64" i="3"/>
  <c r="L64" i="3" s="1"/>
  <c r="H56" i="3"/>
  <c r="L56" i="3" s="1"/>
  <c r="H45" i="3"/>
  <c r="L45" i="3" s="1"/>
  <c r="H42" i="3"/>
  <c r="L42" i="3" s="1"/>
  <c r="H11" i="11"/>
  <c r="H10" i="11" s="1"/>
  <c r="H8" i="11"/>
  <c r="H7" i="11" s="1"/>
  <c r="L24" i="1"/>
  <c r="L15" i="1"/>
  <c r="L14" i="1"/>
  <c r="L11" i="1"/>
  <c r="L10" i="1" s="1"/>
  <c r="H19" i="3"/>
  <c r="H31" i="3"/>
  <c r="H27" i="3"/>
  <c r="L27" i="3" s="1"/>
  <c r="H25" i="3"/>
  <c r="L25" i="3" s="1"/>
  <c r="H22" i="3"/>
  <c r="H16" i="3"/>
  <c r="L16" i="3" s="1"/>
  <c r="H13" i="3"/>
  <c r="L13" i="3" s="1"/>
  <c r="K24" i="1"/>
  <c r="H23" i="1"/>
  <c r="J23" i="1"/>
  <c r="K15" i="1"/>
  <c r="K14" i="1"/>
  <c r="K11" i="1"/>
  <c r="K10" i="1" s="1"/>
  <c r="G8" i="11"/>
  <c r="D10" i="11"/>
  <c r="F10" i="11"/>
  <c r="D7" i="11"/>
  <c r="D6" i="11" s="1"/>
  <c r="F7" i="11"/>
  <c r="G7" i="11" s="1"/>
  <c r="H86" i="3" l="1"/>
  <c r="L86" i="3" s="1"/>
  <c r="L87" i="3"/>
  <c r="H82" i="3"/>
  <c r="L82" i="3" s="1"/>
  <c r="L83" i="3"/>
  <c r="H34" i="7"/>
  <c r="H223" i="7"/>
  <c r="I223" i="7" s="1"/>
  <c r="I240" i="7"/>
  <c r="I420" i="7"/>
  <c r="I649" i="7"/>
  <c r="F334" i="7"/>
  <c r="I336" i="7"/>
  <c r="H625" i="7"/>
  <c r="I625" i="7" s="1"/>
  <c r="H18" i="3"/>
  <c r="L18" i="3" s="1"/>
  <c r="L19" i="3"/>
  <c r="H30" i="3"/>
  <c r="L30" i="3" s="1"/>
  <c r="L31" i="3"/>
  <c r="H21" i="3"/>
  <c r="L21" i="3" s="1"/>
  <c r="L22" i="3"/>
  <c r="G6" i="11"/>
  <c r="K13" i="1"/>
  <c r="L13" i="1"/>
  <c r="I418" i="7"/>
  <c r="I521" i="7"/>
  <c r="I523" i="7"/>
  <c r="I588" i="7"/>
  <c r="H586" i="7"/>
  <c r="H176" i="7"/>
  <c r="I178" i="7"/>
  <c r="I539" i="7"/>
  <c r="H537" i="7"/>
  <c r="I537" i="7" s="1"/>
  <c r="I226" i="7"/>
  <c r="H148" i="7"/>
  <c r="I148" i="7" s="1"/>
  <c r="I150" i="7"/>
  <c r="I204" i="7"/>
  <c r="I206" i="7"/>
  <c r="I228" i="7"/>
  <c r="H416" i="7"/>
  <c r="H637" i="7"/>
  <c r="I639" i="7"/>
  <c r="H681" i="7"/>
  <c r="I683" i="7"/>
  <c r="I492" i="7"/>
  <c r="H490" i="7"/>
  <c r="H190" i="7"/>
  <c r="I190" i="7" s="1"/>
  <c r="I192" i="7"/>
  <c r="I36" i="7"/>
  <c r="I549" i="7"/>
  <c r="H547" i="7"/>
  <c r="I547" i="7" s="1"/>
  <c r="I618" i="7"/>
  <c r="H610" i="7"/>
  <c r="H659" i="7"/>
  <c r="I661" i="7"/>
  <c r="I598" i="7"/>
  <c r="H596" i="7"/>
  <c r="H501" i="7"/>
  <c r="I503" i="7"/>
  <c r="H9" i="7"/>
  <c r="H93" i="3"/>
  <c r="H50" i="3"/>
  <c r="H41" i="3"/>
  <c r="L41" i="3" s="1"/>
  <c r="H6" i="11"/>
  <c r="H12" i="3"/>
  <c r="L12" i="3" s="1"/>
  <c r="H24" i="3"/>
  <c r="L24" i="3" s="1"/>
  <c r="J25" i="1"/>
  <c r="F6" i="11"/>
  <c r="L50" i="3" l="1"/>
  <c r="H40" i="3"/>
  <c r="H92" i="3"/>
  <c r="L92" i="3" s="1"/>
  <c r="L93" i="3"/>
  <c r="H623" i="7"/>
  <c r="I623" i="7" s="1"/>
  <c r="I334" i="7"/>
  <c r="I238" i="7"/>
  <c r="I416" i="7"/>
  <c r="K25" i="1"/>
  <c r="H608" i="7"/>
  <c r="I610" i="7"/>
  <c r="I501" i="7"/>
  <c r="H499" i="7"/>
  <c r="I499" i="7" s="1"/>
  <c r="H657" i="7"/>
  <c r="I657" i="7" s="1"/>
  <c r="I659" i="7"/>
  <c r="I637" i="7"/>
  <c r="H635" i="7"/>
  <c r="I635" i="7" s="1"/>
  <c r="H584" i="7"/>
  <c r="I584" i="7" s="1"/>
  <c r="I586" i="7"/>
  <c r="H594" i="7"/>
  <c r="I594" i="7" s="1"/>
  <c r="I596" i="7"/>
  <c r="H679" i="7"/>
  <c r="I679" i="7" s="1"/>
  <c r="I681" i="7"/>
  <c r="H488" i="7"/>
  <c r="I488" i="7" s="1"/>
  <c r="I490" i="7"/>
  <c r="I9" i="7"/>
  <c r="H11" i="3"/>
  <c r="H39" i="3" l="1"/>
  <c r="L39" i="3" s="1"/>
  <c r="L40" i="3"/>
  <c r="H10" i="3"/>
  <c r="L10" i="3" s="1"/>
  <c r="L11" i="3"/>
  <c r="H606" i="7"/>
  <c r="I608" i="7"/>
  <c r="H604" i="7" l="1"/>
  <c r="I606" i="7"/>
  <c r="I604" i="7" l="1"/>
  <c r="H8" i="7" l="1"/>
  <c r="F176" i="7"/>
  <c r="F34" i="7" s="1"/>
  <c r="I176" i="7" l="1"/>
  <c r="F8" i="7" l="1"/>
  <c r="I8" i="7" s="1"/>
  <c r="I34" i="7"/>
</calcChain>
</file>

<file path=xl/sharedStrings.xml><?xml version="1.0" encoding="utf-8"?>
<sst xmlns="http://schemas.openxmlformats.org/spreadsheetml/2006/main" count="723" uniqueCount="253">
  <si>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</si>
  <si>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</si>
  <si>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</si>
  <si>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</si>
  <si>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</si>
  <si>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</si>
  <si>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</si>
  <si>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</si>
  <si>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</si>
  <si>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</si>
  <si>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</si>
  <si>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</si>
  <si>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</si>
  <si>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</si>
  <si>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</si>
  <si>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</si>
  <si>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</si>
  <si>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</si>
  <si>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</si>
  <si>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</si>
  <si>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</si>
  <si>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</si>
  <si>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</si>
  <si>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</si>
  <si>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</si>
  <si>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</si>
  <si>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</si>
  <si>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</si>
  <si>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</si>
  <si>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</si>
  <si>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</si>
  <si>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</si>
  <si>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</si>
  <si>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</si>
  <si>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</si>
  <si>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</si>
  <si>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</si>
  <si>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</si>
  <si>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</si>
  <si>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</si>
  <si>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</si>
  <si>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</si>
  <si>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</si>
  <si>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</si>
  <si>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</si>
  <si>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</si>
  <si>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</si>
  <si>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</si>
  <si>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</si>
  <si>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</si>
  <si>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</si>
  <si>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</si>
  <si>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</si>
  <si>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</si>
  <si>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</si>
  <si>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</si>
  <si>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</si>
  <si>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</si>
  <si>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</si>
  <si>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</si>
  <si>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</si>
  <si>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</si>
  <si>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</si>
  <si>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</si>
  <si>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</si>
  <si>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</si>
  <si>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</si>
  <si>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</si>
  <si>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09 obrazovanje</t>
  </si>
  <si>
    <t>0912 osnovno obrazovanje</t>
  </si>
  <si>
    <t>10 socijalna zaštita</t>
  </si>
  <si>
    <t>107 socijalna pomoć stanovništvu koje nije obuhvaćeno redovnim socijalnim programima</t>
  </si>
  <si>
    <t>Pomoći proračunskim korisnicima iz proračuna-nenadležni</t>
  </si>
  <si>
    <t>Tekuće pomoći prorač.korisnicima iz proračuna-nenadležni</t>
  </si>
  <si>
    <t>Kapitalnee pomoći prorač.korisnicima iz proračuna-nenadležni</t>
  </si>
  <si>
    <t>Pomoći temeljem prijenosa EU</t>
  </si>
  <si>
    <t>Prihodi od imovine</t>
  </si>
  <si>
    <t>Prihodi od financijske imovine</t>
  </si>
  <si>
    <t>Kamate na oročena sredsrva i depoz.po viđenju</t>
  </si>
  <si>
    <t>Prihodi od upravnih i administr.pristojbi i po posebnim prpisima i naknada</t>
  </si>
  <si>
    <t>Prihodi po posebnim propisima</t>
  </si>
  <si>
    <t>Ostali nespomenuti prihodi</t>
  </si>
  <si>
    <t>Prihodi od pruženih usluga</t>
  </si>
  <si>
    <t>Donacije od pravnih i fizičkih osoba izvan općeg proračuna i povrat donacija po protest.jamstvima</t>
  </si>
  <si>
    <t>Tekuće donacije</t>
  </si>
  <si>
    <t>Kapitalne donacije</t>
  </si>
  <si>
    <t>Prihodi iz nadležnog proračuna i od HZZO-a na temelju ugovornih obveza</t>
  </si>
  <si>
    <t>Prihodi iz  nadležnog proračuna za financiranje rashoda poslovanja</t>
  </si>
  <si>
    <t>Prihodi iz nadležnog proračuna za financiranje rashoda za nabavu nefinancijske imovine</t>
  </si>
  <si>
    <t xml:space="preserve">Prihodi iz nadležnog proračuna za financiranje redovne djelatnosti proračunskih korisnika </t>
  </si>
  <si>
    <t>7=5/3*100</t>
  </si>
  <si>
    <t>Plaće u naravi</t>
  </si>
  <si>
    <t>Ostali rashodi za zaposlene</t>
  </si>
  <si>
    <t>Doprinosi za obvezno zdravstveno osiguranje</t>
  </si>
  <si>
    <t xml:space="preserve">Doprinosi na plaće 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</si>
  <si>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</si>
  <si>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</si>
  <si>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</si>
  <si>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</si>
  <si>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</si>
  <si>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</si>
  <si>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</si>
  <si>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</si>
  <si>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</si>
  <si>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</si>
  <si>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</si>
  <si>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</si>
  <si>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</si>
  <si>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</si>
  <si>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</si>
  <si>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</si>
  <si>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</si>
  <si>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</si>
  <si>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3296</t>
  </si>
  <si>
    <t>Troškovi sudskih postupaka</t>
  </si>
  <si>
    <t xml:space="preserve">Ostali nespomenuti rashodi poslovanja </t>
  </si>
  <si>
    <t>Uredski materijal i ostali materijalni rashodi</t>
  </si>
  <si>
    <t>Materijal i sirovine</t>
  </si>
  <si>
    <t>Energija</t>
  </si>
  <si>
    <t>Naknade za prijevoz, za rad na terenu i odvojeni život</t>
  </si>
  <si>
    <t>Stručno usavršavanje zaposlenika</t>
  </si>
  <si>
    <t xml:space="preserve">Rashodi za usluge </t>
  </si>
  <si>
    <t>Financijski rashodi</t>
  </si>
  <si>
    <t>Bankarske usluge i usluge platnog prometa</t>
  </si>
  <si>
    <t xml:space="preserve">Ostali financijski rashodi </t>
  </si>
  <si>
    <t>Naknade građanima i kućanstvima u naravi</t>
  </si>
  <si>
    <t>Naknade građanima i kućanstvima na temelju osiguranja i druge naknade</t>
  </si>
  <si>
    <t xml:space="preserve">Ostale naknade građanima i kućanstvima iz proračuna </t>
  </si>
  <si>
    <t>Uredska oprema i namještaj</t>
  </si>
  <si>
    <t>Oprema za održavanje i zaštitu</t>
  </si>
  <si>
    <t>Sportska i glazbena oprema</t>
  </si>
  <si>
    <t xml:space="preserve">Knjige </t>
  </si>
  <si>
    <t xml:space="preserve">Ulaganja u računalne programe </t>
  </si>
  <si>
    <t xml:space="preserve">Rashodi za nabavu proizvedene dugotrajne imovine </t>
  </si>
  <si>
    <t xml:space="preserve">Postrojenja i oprema </t>
  </si>
  <si>
    <t xml:space="preserve">Knjige, umjetnička djela i ostale izložbene vrijednosti </t>
  </si>
  <si>
    <t>Nematerijalna proizvedena imovina</t>
  </si>
  <si>
    <t>Doprinosi za obvezno osiguranje u slučaju nezaposlenosti</t>
  </si>
  <si>
    <t xml:space="preserve">Zatezne kamate </t>
  </si>
  <si>
    <t>5 Pomoći</t>
  </si>
  <si>
    <t>6 Donacije</t>
  </si>
  <si>
    <t>61 Donacije</t>
  </si>
  <si>
    <t>PROGRAM 1026</t>
  </si>
  <si>
    <t>PROGRAM:OPĆE JAVNE POTREBE U ŠKOLSTVU</t>
  </si>
  <si>
    <t>Aktivnost A102607</t>
  </si>
  <si>
    <t>Aktivnost: NATJECANJA UČENIKA</t>
  </si>
  <si>
    <t>Izvor financiranja 112</t>
  </si>
  <si>
    <t>Posebni programi-zajednički dio-iz Grada</t>
  </si>
  <si>
    <t>PROGRAM 1032</t>
  </si>
  <si>
    <t>PROGRAM: SOCIJALNA SKRB</t>
  </si>
  <si>
    <t>Aktivnost A103212</t>
  </si>
  <si>
    <t>Aktivnost: NAKNADA RAZLIKE U CIJENI TOPLOG OBROKA</t>
  </si>
  <si>
    <t>PROGRAM 1036</t>
  </si>
  <si>
    <t>PROGRAM: DJELATNOST USTANOVA U OSNOVNOM ŠKOLSTVU</t>
  </si>
  <si>
    <t>Aktivnost A103606</t>
  </si>
  <si>
    <t>Aktivnost: DECENTRALIZIRANE FUNKCIJE</t>
  </si>
  <si>
    <t>Izvor financiranja 111</t>
  </si>
  <si>
    <t>Redovna djelatnost kod korisnika</t>
  </si>
  <si>
    <t>Izvor financiranja 511</t>
  </si>
  <si>
    <t>OŠ-Cop, Ministarstvo</t>
  </si>
  <si>
    <t>Izvor financiranja 531</t>
  </si>
  <si>
    <t>Proračun - drugi nivoi</t>
  </si>
  <si>
    <t>Aktivnost A103607</t>
  </si>
  <si>
    <t>Aktivnost: NASTAVA TJELESNE I ZDRAVSTVENE KULTURE</t>
  </si>
  <si>
    <t>Aktivnost A103608</t>
  </si>
  <si>
    <t>Aktivnost: PRODUŽENI BORAVAK DJECE U ŠKOLI</t>
  </si>
  <si>
    <t>Aktivnost A103609</t>
  </si>
  <si>
    <t>Aktivnost: ŠKOLSKI PSIHOLOG</t>
  </si>
  <si>
    <t>Aktivnost A103610</t>
  </si>
  <si>
    <t>Aktivnost: ŠKOLSKI LOGOPED</t>
  </si>
  <si>
    <t>Aktivnost A103611</t>
  </si>
  <si>
    <t>Aktivnost: MATERIJALNI RASHODI PO OSNOVI DODATNIH STANDARDA</t>
  </si>
  <si>
    <t>Aktivnost A103612</t>
  </si>
  <si>
    <t>Aktivnost: ŠKOLSKI ODBOR</t>
  </si>
  <si>
    <t>Aktivnost A103613</t>
  </si>
  <si>
    <t>Aktivnost: PROGRAMI I AKTIVNOSTI ŠKOLE</t>
  </si>
  <si>
    <t>Izvor financiranja 311</t>
  </si>
  <si>
    <t>Vlastiti prihodi - uplate roditelja i osoblja</t>
  </si>
  <si>
    <t>Izvor financiranja 611</t>
  </si>
  <si>
    <t>Donacije</t>
  </si>
  <si>
    <t>Izvor financiranja 821</t>
  </si>
  <si>
    <t>Preneseni viškovi iz ranijih godina</t>
  </si>
  <si>
    <t>Aktivnost A103614</t>
  </si>
  <si>
    <t>Aktivnost: GLAZBENO OBRAZOVANJE</t>
  </si>
  <si>
    <t>Aktivnost: A 103615</t>
  </si>
  <si>
    <t>Aktivnost: ZAVIČAJNA NASTAVA</t>
  </si>
  <si>
    <t>Kapitalni projekt K103602</t>
  </si>
  <si>
    <t>Kapitalni projekt: OPREMANJE PROSTORA</t>
  </si>
  <si>
    <t>Rashodi za nabavu proizvedene dugotrajne imovine</t>
  </si>
  <si>
    <t>Tekući projekt: T103606</t>
  </si>
  <si>
    <t>Tekućii projekt:POMOĆNICI-INKLUZIVNE ŠKOLE 5+</t>
  </si>
  <si>
    <t>Tekući projekt: T103607</t>
  </si>
  <si>
    <t>Tekućii projekt:ŠKOLSKA SHEMA</t>
  </si>
  <si>
    <t>Tekući projekt: T103608</t>
  </si>
  <si>
    <t>Tekući projekt:HRVATSKA ZA DJECU-PREHRANA UČENIKA</t>
  </si>
  <si>
    <t>Aktivnost: A 103617: T103608</t>
  </si>
  <si>
    <t>Aktivnost: GRAĐANSKI ODGOJ</t>
  </si>
  <si>
    <t>Kapitalni projekt: K103606</t>
  </si>
  <si>
    <t>Kapitalni projekt: NABAVA ŠKOLSKIH UDŽBENIKA</t>
  </si>
  <si>
    <t>Aktivnost: A103631</t>
  </si>
  <si>
    <t>Aktivnost: NABAVA RADNIH BILJEŽNICA</t>
  </si>
  <si>
    <t>Naknade građanima i kućanstvima tem.osig.i druge nakn.</t>
  </si>
  <si>
    <t>Izvor financiranja 541</t>
  </si>
  <si>
    <t>Pomoći tijela i fondova EU</t>
  </si>
  <si>
    <t>Tekući projekt: UNUTARNJE UREĐENJE ZGRADE</t>
  </si>
  <si>
    <t>OŠ-SE  VLADIMIRA NAZORA ROVINJ-ROVIGNO</t>
  </si>
  <si>
    <t>5=4/2*100</t>
  </si>
  <si>
    <t>Tekući projekt: T103625</t>
  </si>
  <si>
    <t>Ostali nespomenuti rashodi poslovanja</t>
  </si>
  <si>
    <t>Rashodi za materijal i energiju</t>
  </si>
  <si>
    <t>Plaće</t>
  </si>
  <si>
    <t>Doprinosi na plaće</t>
  </si>
  <si>
    <t>Ostale naknade građanima i kućanstvima iz proračuna</t>
  </si>
  <si>
    <t xml:space="preserve">Naknade građanima i kućanstvima u naravi </t>
  </si>
  <si>
    <t>Knjige</t>
  </si>
  <si>
    <t>Knjige, umj.djela i ostale izl.vrijednosti</t>
  </si>
  <si>
    <t>Uredski materijal i ostali mat.rashodi</t>
  </si>
  <si>
    <t>Postrojenja i oprema</t>
  </si>
  <si>
    <t>Ulaganja u računalne programe</t>
  </si>
  <si>
    <t>Materijali dijelovi za tekuće i investicijsko održavanje</t>
  </si>
  <si>
    <t>Rashodi za usluge</t>
  </si>
  <si>
    <t>Naknade za rad predst. I izvršnih tijela, povjerenstava i sl.</t>
  </si>
  <si>
    <t>Materijal za tekuće i inv.održavanje</t>
  </si>
  <si>
    <t>Zakupine i najamnine</t>
  </si>
  <si>
    <t>Ostali financijski rashodi</t>
  </si>
  <si>
    <t>51 OŠ-COP</t>
  </si>
  <si>
    <t>53 Proračun drugi nivoi</t>
  </si>
  <si>
    <t>54 Pomoći tijela i fondova EU</t>
  </si>
  <si>
    <t>8 Preneseni viškovi iz ranijih godina</t>
  </si>
  <si>
    <t xml:space="preserve">   821 Preneseni viškovi iz ranijih godina</t>
  </si>
  <si>
    <t>6=5/3*100</t>
  </si>
  <si>
    <t xml:space="preserve">OSTVARENJE/IZVRŠENJE 
1.-6.2024. </t>
  </si>
  <si>
    <t>Napomena:  Iznosi u stupcu "OSTVARENJE/IZVRŠENJE 1.-6. 2023." preračunavaju se iz kuna u eure prema fiksnom tečaju konverzije (1 EUR=7,53450 kuna) i po pravilima za preračunavanje i zaokruživanje.</t>
  </si>
  <si>
    <t>Ostale naknade troškova zaposlenima</t>
  </si>
  <si>
    <t>Tekući projekt: T103628</t>
  </si>
  <si>
    <t>Tekući projekt:POMOĆNICI U NASTAVI ŠK.GODINA 2023./2024.</t>
  </si>
  <si>
    <t>Aktivnost: A103638</t>
  </si>
  <si>
    <t>Aktivnost: PREHRANA ZA UČENIKE U OŠ</t>
  </si>
  <si>
    <t>IZVJEŠTAJ O IZVRŠENJU FINANCIJSKOG PLANA OŠ V.NAZORA-SE"V.NAZOR" ROVINJ-ROVIGNO ZA PRVO POLUGODIŠTE 2025.</t>
  </si>
  <si>
    <t>OSTVARENJE/IZVRŠENJE 
1.-6.2024.</t>
  </si>
  <si>
    <t>IZVORNI PLAN ILI REBALANS 2025.*</t>
  </si>
  <si>
    <t>TEKUĆI PLAN 2025.*</t>
  </si>
  <si>
    <t>OSTVARENJE/IZVRŠENJE 
1.-6.2025.</t>
  </si>
  <si>
    <t>IZVRŠENJE 
1.-6.2024.</t>
  </si>
  <si>
    <t>41 Prihodi po posebnim namjenama</t>
  </si>
  <si>
    <t>4 Prihodi po posebnim namjenama</t>
  </si>
  <si>
    <t>Izvor financiranja 411</t>
  </si>
  <si>
    <t>Prihodi za posebne namjene</t>
  </si>
  <si>
    <t>Tekuće donacije u naravi</t>
  </si>
  <si>
    <t>Rashodi za donacije,kazne,naknade štete i kapitalne pomoći</t>
  </si>
  <si>
    <t>Materijal i dijelovi za tekuće i inv.održavanje</t>
  </si>
  <si>
    <t xml:space="preserve">Tekuće donacije </t>
  </si>
  <si>
    <t>Rashodi za donacije,kazne,naknade šteta i kap.pomoći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</si>
</sst>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0" fillId="0" borderId="0"/>
    <xf numFmtId="0" fontId="20" fillId="0" borderId="0"/>
    <xf numFmtId="0" fontId="3" fillId="0" borderId="0"/>
  </cellStyleXfs>
  <cellXfs count="307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>
      <alignment vertical="center"/>
    </xf>
    <xf numFmtId="0" fontId="21" fillId="2" borderId="7" xfId="0" applyNumberFormat="1" applyFont="1" applyFill="1" applyBorder="1" applyAlignment="1" applyProtection="1">
      <alignment vertical="center" wrapText="1"/>
    </xf>
    <xf numFmtId="0" fontId="9" fillId="2" borderId="3" xfId="0" applyFont="1" applyFill="1" applyBorder="1" applyAlignment="1">
      <alignment vertical="center"/>
    </xf>
    <xf numFmtId="0" fontId="21" fillId="2" borderId="3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right" wrapText="1"/>
    </xf>
    <xf numFmtId="0" fontId="9" fillId="2" borderId="1" xfId="0" quotePrefix="1" applyFont="1" applyFill="1" applyBorder="1" applyAlignment="1">
      <alignment horizontal="left" vertical="center"/>
    </xf>
    <xf numFmtId="49" fontId="22" fillId="0" borderId="10" xfId="0" applyNumberFormat="1" applyFont="1" applyFill="1" applyBorder="1" applyAlignment="1" applyProtection="1">
      <alignment horizontal="left" vertical="center" wrapText="1"/>
    </xf>
    <xf numFmtId="49" fontId="22" fillId="0" borderId="3" xfId="0" applyNumberFormat="1" applyFont="1" applyFill="1" applyBorder="1" applyAlignment="1" applyProtection="1">
      <alignment horizontal="left" vertical="center" wrapText="1" shrinkToFit="1"/>
    </xf>
    <xf numFmtId="49" fontId="22" fillId="0" borderId="3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49" fontId="22" fillId="0" borderId="11" xfId="0" applyNumberFormat="1" applyFont="1" applyFill="1" applyBorder="1" applyAlignment="1" applyProtection="1">
      <alignment horizontal="left" vertical="center" wrapText="1" shrinkToFit="1"/>
    </xf>
    <xf numFmtId="4" fontId="6" fillId="2" borderId="3" xfId="0" applyNumberFormat="1" applyFont="1" applyFill="1" applyBorder="1" applyAlignment="1">
      <alignment horizontal="right"/>
    </xf>
    <xf numFmtId="2" fontId="0" fillId="0" borderId="3" xfId="0" applyNumberFormat="1" applyBorder="1"/>
    <xf numFmtId="0" fontId="9" fillId="2" borderId="6" xfId="0" applyNumberFormat="1" applyFont="1" applyFill="1" applyBorder="1" applyAlignment="1" applyProtection="1">
      <alignment horizontal="left" vertical="center" wrapText="1"/>
    </xf>
    <xf numFmtId="0" fontId="9" fillId="2" borderId="6" xfId="0" quotePrefix="1" applyFont="1" applyFill="1" applyBorder="1" applyAlignment="1">
      <alignment horizontal="left" vertical="center"/>
    </xf>
    <xf numFmtId="0" fontId="23" fillId="0" borderId="3" xfId="0" applyFont="1" applyBorder="1"/>
    <xf numFmtId="49" fontId="23" fillId="0" borderId="3" xfId="0" applyNumberFormat="1" applyFont="1" applyFill="1" applyBorder="1" applyAlignment="1" applyProtection="1">
      <alignment horizontal="left" vertical="top" wrapText="1"/>
    </xf>
    <xf numFmtId="49" fontId="23" fillId="0" borderId="3" xfId="0" applyNumberFormat="1" applyFont="1" applyFill="1" applyBorder="1" applyAlignment="1" applyProtection="1">
      <alignment horizontal="left" vertical="center" wrapText="1"/>
    </xf>
    <xf numFmtId="49" fontId="23" fillId="0" borderId="3" xfId="0" applyNumberFormat="1" applyFont="1" applyFill="1" applyBorder="1" applyAlignment="1" applyProtection="1">
      <alignment horizontal="left" vertical="center" wrapText="1" shrinkToFit="1"/>
    </xf>
    <xf numFmtId="4" fontId="23" fillId="0" borderId="3" xfId="0" applyNumberFormat="1" applyFont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3" fillId="2" borderId="6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 applyProtection="1">
      <alignment horizontal="right" wrapText="1"/>
    </xf>
    <xf numFmtId="0" fontId="24" fillId="0" borderId="3" xfId="0" applyFont="1" applyBorder="1"/>
    <xf numFmtId="4" fontId="24" fillId="0" borderId="3" xfId="0" applyNumberFormat="1" applyFont="1" applyBorder="1"/>
    <xf numFmtId="0" fontId="25" fillId="2" borderId="3" xfId="0" applyNumberFormat="1" applyFont="1" applyFill="1" applyBorder="1" applyAlignment="1" applyProtection="1">
      <alignment horizontal="left" vertical="center" wrapText="1"/>
    </xf>
    <xf numFmtId="4" fontId="17" fillId="2" borderId="3" xfId="0" applyNumberFormat="1" applyFont="1" applyFill="1" applyBorder="1" applyAlignment="1">
      <alignment horizontal="right"/>
    </xf>
    <xf numFmtId="4" fontId="26" fillId="0" borderId="3" xfId="0" applyNumberFormat="1" applyFont="1" applyBorder="1"/>
    <xf numFmtId="49" fontId="24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0" xfId="0" applyFont="1" applyFill="1" applyBorder="1" applyAlignment="1">
      <alignment horizontal="left" vertical="center" indent="1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28" fillId="0" borderId="13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23" fillId="0" borderId="3" xfId="0" applyNumberFormat="1" applyFont="1" applyBorder="1" applyAlignment="1">
      <alignment horizontal="right"/>
    </xf>
    <xf numFmtId="4" fontId="23" fillId="0" borderId="6" xfId="0" applyNumberFormat="1" applyFont="1" applyBorder="1" applyAlignment="1">
      <alignment horizontal="right"/>
    </xf>
    <xf numFmtId="4" fontId="23" fillId="0" borderId="7" xfId="0" applyNumberFormat="1" applyFont="1" applyBorder="1" applyAlignment="1">
      <alignment horizontal="right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4" fontId="14" fillId="0" borderId="3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0" fontId="14" fillId="3" borderId="3" xfId="0" applyNumberFormat="1" applyFont="1" applyFill="1" applyBorder="1" applyAlignment="1" applyProtection="1">
      <alignment horizontal="right" vertical="center" wrapText="1"/>
    </xf>
    <xf numFmtId="2" fontId="14" fillId="0" borderId="3" xfId="0" applyNumberFormat="1" applyFont="1" applyFill="1" applyBorder="1" applyAlignment="1" applyProtection="1">
      <alignment horizontal="right" vertical="center" wrapText="1"/>
    </xf>
    <xf numFmtId="2" fontId="3" fillId="2" borderId="3" xfId="0" applyNumberFormat="1" applyFont="1" applyFill="1" applyBorder="1" applyAlignment="1">
      <alignment horizontal="right" vertical="center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0" fontId="0" fillId="0" borderId="0" xfId="0" applyAlignment="1">
      <alignment horizontal="right"/>
    </xf>
    <xf numFmtId="4" fontId="23" fillId="0" borderId="7" xfId="0" applyNumberFormat="1" applyFont="1" applyBorder="1" applyAlignment="1">
      <alignment horizontal="right"/>
    </xf>
    <xf numFmtId="2" fontId="0" fillId="0" borderId="7" xfId="0" applyNumberFormat="1" applyBorder="1" applyAlignment="1">
      <alignment horizontal="right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2" fontId="0" fillId="0" borderId="3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24" fillId="0" borderId="3" xfId="0" applyNumberFormat="1" applyFont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4" fontId="23" fillId="0" borderId="6" xfId="0" applyNumberFormat="1" applyFont="1" applyBorder="1" applyAlignment="1">
      <alignment horizontal="right"/>
    </xf>
    <xf numFmtId="4" fontId="23" fillId="0" borderId="7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4" fontId="23" fillId="0" borderId="3" xfId="0" applyNumberFormat="1" applyFont="1" applyBorder="1" applyAlignment="1">
      <alignment horizontal="right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center" vertical="center" wrapText="1"/>
    </xf>
    <xf numFmtId="4" fontId="23" fillId="0" borderId="16" xfId="0" applyNumberFormat="1" applyFont="1" applyBorder="1" applyAlignment="1">
      <alignment horizontal="right"/>
    </xf>
    <xf numFmtId="2" fontId="0" fillId="0" borderId="16" xfId="0" applyNumberFormat="1" applyBorder="1" applyAlignment="1">
      <alignment horizontal="right"/>
    </xf>
    <xf numFmtId="49" fontId="23" fillId="0" borderId="15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4" fontId="0" fillId="0" borderId="16" xfId="0" applyNumberFormat="1" applyBorder="1" applyAlignment="1">
      <alignment horizontal="right"/>
    </xf>
    <xf numFmtId="4" fontId="0" fillId="0" borderId="6" xfId="0" applyNumberFormat="1" applyBorder="1"/>
    <xf numFmtId="0" fontId="0" fillId="0" borderId="6" xfId="0" applyBorder="1"/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7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4" fontId="23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27" fillId="2" borderId="8" xfId="0" applyNumberFormat="1" applyFont="1" applyFill="1" applyBorder="1" applyAlignment="1" applyProtection="1">
      <alignment horizontal="center" vertical="center" wrapText="1"/>
    </xf>
    <xf numFmtId="0" fontId="27" fillId="2" borderId="12" xfId="0" applyNumberFormat="1" applyFont="1" applyFill="1" applyBorder="1" applyAlignment="1" applyProtection="1">
      <alignment horizontal="center" vertical="center" wrapText="1"/>
    </xf>
    <xf numFmtId="0" fontId="27" fillId="2" borderId="13" xfId="0" applyNumberFormat="1" applyFont="1" applyFill="1" applyBorder="1" applyAlignment="1" applyProtection="1">
      <alignment horizontal="center" vertical="center" wrapText="1"/>
    </xf>
    <xf numFmtId="0" fontId="27" fillId="2" borderId="9" xfId="0" applyNumberFormat="1" applyFont="1" applyFill="1" applyBorder="1" applyAlignment="1" applyProtection="1">
      <alignment horizontal="center" vertical="center" wrapText="1"/>
    </xf>
    <xf numFmtId="0" fontId="27" fillId="2" borderId="5" xfId="0" applyNumberFormat="1" applyFont="1" applyFill="1" applyBorder="1" applyAlignment="1" applyProtection="1">
      <alignment horizontal="center" vertical="center" wrapText="1"/>
    </xf>
    <xf numFmtId="0" fontId="27" fillId="2" borderId="14" xfId="0" applyNumberFormat="1" applyFont="1" applyFill="1" applyBorder="1" applyAlignment="1" applyProtection="1">
      <alignment horizontal="center" vertical="center" wrapText="1"/>
    </xf>
    <xf numFmtId="4" fontId="23" fillId="0" borderId="6" xfId="0" applyNumberFormat="1" applyFont="1" applyBorder="1" applyAlignment="1">
      <alignment horizontal="right"/>
    </xf>
    <xf numFmtId="4" fontId="23" fillId="0" borderId="7" xfId="0" applyNumberFormat="1" applyFon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6" fillId="6" borderId="8" xfId="0" applyNumberFormat="1" applyFont="1" applyFill="1" applyBorder="1" applyAlignment="1" applyProtection="1">
      <alignment horizontal="center" vertical="center" wrapText="1"/>
    </xf>
    <xf numFmtId="0" fontId="6" fillId="6" borderId="12" xfId="0" applyNumberFormat="1" applyFont="1" applyFill="1" applyBorder="1" applyAlignment="1" applyProtection="1">
      <alignment horizontal="center" vertical="center" wrapText="1"/>
    </xf>
    <xf numFmtId="0" fontId="6" fillId="6" borderId="13" xfId="0" applyNumberFormat="1" applyFont="1" applyFill="1" applyBorder="1" applyAlignment="1" applyProtection="1">
      <alignment horizontal="center" vertical="center" wrapText="1"/>
    </xf>
    <xf numFmtId="0" fontId="6" fillId="6" borderId="9" xfId="0" applyNumberFormat="1" applyFont="1" applyFill="1" applyBorder="1" applyAlignment="1" applyProtection="1">
      <alignment horizontal="center" vertical="center" wrapText="1"/>
    </xf>
    <xf numFmtId="0" fontId="6" fillId="6" borderId="5" xfId="0" applyNumberFormat="1" applyFont="1" applyFill="1" applyBorder="1" applyAlignment="1" applyProtection="1">
      <alignment horizontal="center" vertical="center" wrapText="1"/>
    </xf>
    <xf numFmtId="0" fontId="6" fillId="6" borderId="14" xfId="0" applyNumberFormat="1" applyFont="1" applyFill="1" applyBorder="1" applyAlignment="1" applyProtection="1">
      <alignment horizontal="center" vertical="center" wrapText="1"/>
    </xf>
    <xf numFmtId="49" fontId="13" fillId="6" borderId="8" xfId="0" applyNumberFormat="1" applyFont="1" applyFill="1" applyBorder="1" applyAlignment="1">
      <alignment horizontal="left" vertical="center" wrapText="1"/>
    </xf>
    <xf numFmtId="49" fontId="13" fillId="6" borderId="9" xfId="0" applyNumberFormat="1" applyFont="1" applyFill="1" applyBorder="1" applyAlignment="1">
      <alignment horizontal="left" vertical="center" wrapText="1"/>
    </xf>
    <xf numFmtId="4" fontId="23" fillId="6" borderId="6" xfId="0" applyNumberFormat="1" applyFont="1" applyFill="1" applyBorder="1" applyAlignment="1">
      <alignment horizontal="right"/>
    </xf>
    <xf numFmtId="4" fontId="23" fillId="6" borderId="7" xfId="0" applyNumberFormat="1" applyFont="1" applyFill="1" applyBorder="1" applyAlignment="1">
      <alignment horizontal="right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4" fontId="0" fillId="6" borderId="6" xfId="0" applyNumberFormat="1" applyFill="1" applyBorder="1" applyAlignment="1">
      <alignment horizontal="right"/>
    </xf>
    <xf numFmtId="4" fontId="0" fillId="6" borderId="7" xfId="0" applyNumberFormat="1" applyFill="1" applyBorder="1" applyAlignment="1">
      <alignment horizontal="right"/>
    </xf>
    <xf numFmtId="2" fontId="0" fillId="6" borderId="6" xfId="0" applyNumberFormat="1" applyFill="1" applyBorder="1" applyAlignment="1">
      <alignment horizontal="right"/>
    </xf>
    <xf numFmtId="2" fontId="0" fillId="6" borderId="7" xfId="0" applyNumberForma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4" fontId="23" fillId="0" borderId="6" xfId="0" applyNumberFormat="1" applyFont="1" applyBorder="1" applyAlignment="1">
      <alignment horizontal="center"/>
    </xf>
    <xf numFmtId="4" fontId="23" fillId="0" borderId="7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49" fontId="23" fillId="0" borderId="8" xfId="0" applyNumberFormat="1" applyFont="1" applyFill="1" applyBorder="1" applyAlignment="1">
      <alignment horizontal="center" vertical="center" wrapText="1"/>
    </xf>
    <xf numFmtId="49" fontId="23" fillId="0" borderId="9" xfId="0" applyNumberFormat="1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>
      <alignment horizontal="left" vertical="center" wrapText="1"/>
    </xf>
    <xf numFmtId="49" fontId="23" fillId="0" borderId="9" xfId="0" applyNumberFormat="1" applyFont="1" applyFill="1" applyBorder="1" applyAlignment="1">
      <alignment horizontal="left" vertical="center" wrapText="1"/>
    </xf>
    <xf numFmtId="49" fontId="13" fillId="6" borderId="6" xfId="0" applyNumberFormat="1" applyFont="1" applyFill="1" applyBorder="1" applyAlignment="1">
      <alignment horizontal="left" vertical="center" wrapText="1"/>
    </xf>
    <xf numFmtId="49" fontId="13" fillId="6" borderId="7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3" xfId="0" applyNumberFormat="1" applyFont="1" applyFill="1" applyBorder="1" applyAlignment="1" applyProtection="1">
      <alignment horizontal="center" vertical="center" wrapText="1"/>
    </xf>
    <xf numFmtId="0" fontId="6" fillId="4" borderId="9" xfId="0" applyNumberFormat="1" applyFont="1" applyFill="1" applyBorder="1" applyAlignment="1" applyProtection="1">
      <alignment horizontal="center" vertical="center" wrapText="1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4" xfId="0" applyNumberFormat="1" applyFont="1" applyFill="1" applyBorder="1" applyAlignment="1" applyProtection="1">
      <alignment horizontal="center" vertical="center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/>
    </xf>
    <xf numFmtId="49" fontId="1" fillId="6" borderId="9" xfId="0" applyNumberFormat="1" applyFont="1" applyFill="1" applyBorder="1" applyAlignment="1">
      <alignment horizontal="center" vertical="center"/>
    </xf>
    <xf numFmtId="0" fontId="27" fillId="2" borderId="6" xfId="0" applyNumberFormat="1" applyFont="1" applyFill="1" applyBorder="1" applyAlignment="1" applyProtection="1">
      <alignment horizontal="center" vertical="center" wrapText="1"/>
    </xf>
    <xf numFmtId="0" fontId="27" fillId="2" borderId="7" xfId="0" applyNumberFormat="1" applyFont="1" applyFill="1" applyBorder="1" applyAlignment="1" applyProtection="1">
      <alignment horizontal="center" vertical="center" wrapText="1"/>
    </xf>
    <xf numFmtId="0" fontId="28" fillId="0" borderId="3" xfId="0" applyNumberFormat="1" applyFont="1" applyFill="1" applyBorder="1" applyAlignment="1" applyProtection="1">
      <alignment horizontal="center" vertical="center" wrapText="1"/>
    </xf>
    <xf numFmtId="4" fontId="3" fillId="4" borderId="6" xfId="0" applyNumberFormat="1" applyFont="1" applyFill="1" applyBorder="1" applyAlignment="1">
      <alignment horizontal="right" vertical="center"/>
    </xf>
    <xf numFmtId="4" fontId="3" fillId="4" borderId="7" xfId="0" applyNumberFormat="1" applyFont="1" applyFill="1" applyBorder="1" applyAlignment="1">
      <alignment horizontal="right" vertical="center"/>
    </xf>
    <xf numFmtId="4" fontId="3" fillId="6" borderId="13" xfId="0" applyNumberFormat="1" applyFont="1" applyFill="1" applyBorder="1" applyAlignment="1">
      <alignment horizontal="right" vertical="center"/>
    </xf>
    <xf numFmtId="4" fontId="3" fillId="6" borderId="14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7" fillId="2" borderId="1" xfId="0" applyNumberFormat="1" applyFont="1" applyFill="1" applyBorder="1" applyAlignment="1" applyProtection="1">
      <alignment horizontal="center" vertical="center" wrapText="1"/>
    </xf>
    <xf numFmtId="0" fontId="27" fillId="2" borderId="2" xfId="0" applyNumberFormat="1" applyFont="1" applyFill="1" applyBorder="1" applyAlignment="1" applyProtection="1">
      <alignment horizontal="center" vertical="center" wrapText="1"/>
    </xf>
    <xf numFmtId="0" fontId="27" fillId="2" borderId="4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12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49" fontId="13" fillId="5" borderId="8" xfId="0" applyNumberFormat="1" applyFont="1" applyFill="1" applyBorder="1" applyAlignment="1">
      <alignment horizontal="left" vertical="center" wrapText="1"/>
    </xf>
    <xf numFmtId="49" fontId="13" fillId="5" borderId="9" xfId="0" applyNumberFormat="1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horizontal="right" vertic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horizontal="right" vertical="center"/>
    </xf>
    <xf numFmtId="2" fontId="3" fillId="2" borderId="13" xfId="0" applyNumberFormat="1" applyFont="1" applyFill="1" applyBorder="1" applyAlignment="1">
      <alignment horizontal="right" vertical="center"/>
    </xf>
    <xf numFmtId="2" fontId="3" fillId="2" borderId="14" xfId="0" applyNumberFormat="1" applyFont="1" applyFill="1" applyBorder="1" applyAlignment="1">
      <alignment horizontal="right" vertical="center"/>
    </xf>
    <xf numFmtId="4" fontId="23" fillId="4" borderId="6" xfId="0" applyNumberFormat="1" applyFont="1" applyFill="1" applyBorder="1" applyAlignment="1">
      <alignment horizontal="right"/>
    </xf>
    <xf numFmtId="4" fontId="23" fillId="4" borderId="7" xfId="0" applyNumberFormat="1" applyFont="1" applyFill="1" applyBorder="1" applyAlignment="1">
      <alignment horizontal="right"/>
    </xf>
    <xf numFmtId="2" fontId="0" fillId="4" borderId="6" xfId="0" applyNumberFormat="1" applyFill="1" applyBorder="1" applyAlignment="1">
      <alignment horizontal="right"/>
    </xf>
    <xf numFmtId="2" fontId="0" fillId="4" borderId="7" xfId="0" applyNumberFormat="1" applyFill="1" applyBorder="1" applyAlignment="1">
      <alignment horizontal="right"/>
    </xf>
    <xf numFmtId="2" fontId="3" fillId="2" borderId="6" xfId="0" applyNumberFormat="1" applyFont="1" applyFill="1" applyBorder="1" applyAlignment="1">
      <alignment horizontal="right" vertical="center"/>
    </xf>
    <xf numFmtId="2" fontId="3" fillId="2" borderId="7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right" vertical="center"/>
    </xf>
    <xf numFmtId="2" fontId="3" fillId="4" borderId="7" xfId="0" applyNumberFormat="1" applyFont="1" applyFill="1" applyBorder="1" applyAlignment="1">
      <alignment horizontal="right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2" fontId="3" fillId="6" borderId="13" xfId="0" applyNumberFormat="1" applyFont="1" applyFill="1" applyBorder="1" applyAlignment="1">
      <alignment horizontal="right" vertical="center"/>
    </xf>
    <xf numFmtId="2" fontId="3" fillId="6" borderId="14" xfId="0" applyNumberFormat="1" applyFont="1" applyFill="1" applyBorder="1" applyAlignment="1">
      <alignment horizontal="right" vertical="center"/>
    </xf>
    <xf numFmtId="4" fontId="0" fillId="4" borderId="6" xfId="0" applyNumberFormat="1" applyFill="1" applyBorder="1" applyAlignment="1">
      <alignment horizontal="right"/>
    </xf>
    <xf numFmtId="4" fontId="0" fillId="4" borderId="7" xfId="0" applyNumberForma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4" fontId="0" fillId="0" borderId="16" xfId="0" applyNumberFormat="1" applyBorder="1" applyAlignment="1">
      <alignment horizontal="right"/>
    </xf>
    <xf numFmtId="4" fontId="0" fillId="0" borderId="6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23" fillId="0" borderId="3" xfId="0" applyNumberFormat="1" applyFont="1" applyBorder="1" applyAlignment="1"/>
  </cellXfs>
  <cellStyles count="4">
    <cellStyle name="Normalno" xfId="0" builtinId="0"/>
    <cellStyle name="Normalno 2" xfId="2"/>
    <cellStyle name="Obično 2" xfId="1"/>
    <cellStyle name="Obično_List4" xfId="3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Q35"/>
  <sheetViews>
    <sheetView tabSelected="1" topLeftCell="A4" workbookViewId="0">
      <selection activeCell="J14" sqref="J14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52" t="s">
        <v>238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152" t="s">
        <v>11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2:12" ht="36" customHeight="1" x14ac:dyDescent="0.25">
      <c r="B4" s="172"/>
      <c r="C4" s="172"/>
      <c r="D4" s="172"/>
      <c r="E4" s="20"/>
      <c r="F4" s="20"/>
      <c r="G4" s="20"/>
      <c r="H4" s="20"/>
      <c r="I4" s="20"/>
      <c r="J4" s="3"/>
      <c r="K4" s="3"/>
    </row>
    <row r="5" spans="2:12" ht="18" customHeight="1" x14ac:dyDescent="0.25">
      <c r="B5" s="152" t="s">
        <v>56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2:12" ht="18" customHeight="1" x14ac:dyDescent="0.25">
      <c r="B6" s="39"/>
      <c r="C6" s="41"/>
      <c r="D6" s="41"/>
      <c r="E6" s="41"/>
      <c r="F6" s="41"/>
      <c r="G6" s="41"/>
      <c r="H6" s="41"/>
      <c r="I6" s="41"/>
      <c r="J6" s="41"/>
      <c r="K6" s="41"/>
    </row>
    <row r="7" spans="2:12" x14ac:dyDescent="0.25">
      <c r="B7" s="165" t="s">
        <v>57</v>
      </c>
      <c r="C7" s="165"/>
      <c r="D7" s="165"/>
      <c r="E7" s="165"/>
      <c r="F7" s="165"/>
      <c r="G7" s="4"/>
      <c r="H7" s="4"/>
      <c r="I7" s="4"/>
      <c r="J7" s="4"/>
      <c r="K7" s="23"/>
    </row>
    <row r="8" spans="2:12" ht="25.5" x14ac:dyDescent="0.25">
      <c r="B8" s="166" t="s">
        <v>6</v>
      </c>
      <c r="C8" s="167"/>
      <c r="D8" s="167"/>
      <c r="E8" s="167"/>
      <c r="F8" s="168"/>
      <c r="G8" s="28" t="s">
        <v>239</v>
      </c>
      <c r="H8" s="1" t="s">
        <v>240</v>
      </c>
      <c r="I8" s="1" t="s">
        <v>241</v>
      </c>
      <c r="J8" s="28" t="s">
        <v>242</v>
      </c>
      <c r="K8" s="1" t="s">
        <v>16</v>
      </c>
      <c r="L8" s="1" t="s">
        <v>48</v>
      </c>
    </row>
    <row r="9" spans="2:12" s="31" customFormat="1" ht="11.25" x14ac:dyDescent="0.2">
      <c r="B9" s="159">
        <v>1</v>
      </c>
      <c r="C9" s="159"/>
      <c r="D9" s="159"/>
      <c r="E9" s="159"/>
      <c r="F9" s="160"/>
      <c r="G9" s="30">
        <v>2</v>
      </c>
      <c r="H9" s="29">
        <v>3</v>
      </c>
      <c r="I9" s="29">
        <v>4</v>
      </c>
      <c r="J9" s="29">
        <v>5</v>
      </c>
      <c r="K9" s="29" t="s">
        <v>18</v>
      </c>
      <c r="L9" s="29" t="s">
        <v>90</v>
      </c>
    </row>
    <row r="10" spans="2:12" x14ac:dyDescent="0.25">
      <c r="B10" s="161" t="s">
        <v>0</v>
      </c>
      <c r="C10" s="162"/>
      <c r="D10" s="162"/>
      <c r="E10" s="162"/>
      <c r="F10" s="163"/>
      <c r="G10" s="55">
        <f t="shared" ref="G10" si="0">SUM(G11+G12)</f>
        <v>951008.11</v>
      </c>
      <c r="H10" s="55">
        <f t="shared" ref="H10" si="1">H11+H12</f>
        <v>2230152</v>
      </c>
      <c r="I10" s="55"/>
      <c r="J10" s="55">
        <f t="shared" ref="J10" si="2">SUM(J11+J12)</f>
        <v>1057904.07</v>
      </c>
      <c r="K10" s="55">
        <f t="shared" ref="K10" si="3">SUM(K11+K12)</f>
        <v>111.24027848721501</v>
      </c>
      <c r="L10" s="55">
        <f t="shared" ref="L10" si="4">SUM(L11+L12)</f>
        <v>47.436411060770752</v>
      </c>
    </row>
    <row r="11" spans="2:12" x14ac:dyDescent="0.25">
      <c r="B11" s="164" t="s">
        <v>49</v>
      </c>
      <c r="C11" s="155"/>
      <c r="D11" s="155"/>
      <c r="E11" s="155"/>
      <c r="F11" s="157"/>
      <c r="G11" s="56">
        <v>951008.11</v>
      </c>
      <c r="H11" s="57">
        <v>2230152</v>
      </c>
      <c r="I11" s="22"/>
      <c r="J11" s="56">
        <v>1057904.07</v>
      </c>
      <c r="K11" s="56">
        <f>SUM(J11/G11*100)</f>
        <v>111.24027848721501</v>
      </c>
      <c r="L11" s="56">
        <f>SUM(J11/H11*100)</f>
        <v>47.436411060770752</v>
      </c>
    </row>
    <row r="12" spans="2:12" x14ac:dyDescent="0.25">
      <c r="B12" s="169" t="s">
        <v>54</v>
      </c>
      <c r="C12" s="157"/>
      <c r="D12" s="157"/>
      <c r="E12" s="157"/>
      <c r="F12" s="157"/>
      <c r="G12" s="22">
        <v>0</v>
      </c>
      <c r="H12" s="57">
        <v>0</v>
      </c>
      <c r="I12" s="22"/>
      <c r="J12" s="22">
        <v>0</v>
      </c>
      <c r="K12" s="56"/>
      <c r="L12" s="56"/>
    </row>
    <row r="13" spans="2:12" x14ac:dyDescent="0.25">
      <c r="B13" s="24" t="s">
        <v>1</v>
      </c>
      <c r="C13" s="40"/>
      <c r="D13" s="40"/>
      <c r="E13" s="40"/>
      <c r="F13" s="40"/>
      <c r="G13" s="55">
        <f t="shared" ref="G13" si="5">SUM(G14+G15)</f>
        <v>954458.97</v>
      </c>
      <c r="H13" s="55">
        <f t="shared" ref="H13" si="6">H14+H15</f>
        <v>2270152</v>
      </c>
      <c r="I13" s="55"/>
      <c r="J13" s="55">
        <f t="shared" ref="J13" si="7">SUM(J14+J15)</f>
        <v>1189918.78</v>
      </c>
      <c r="K13" s="55">
        <f t="shared" ref="K13" si="8">SUM(K14+K15)</f>
        <v>218.04393412892691</v>
      </c>
      <c r="L13" s="55">
        <f t="shared" ref="L13" si="9">SUM(L14+L15)</f>
        <v>56.549231913321734</v>
      </c>
    </row>
    <row r="14" spans="2:12" x14ac:dyDescent="0.25">
      <c r="B14" s="154" t="s">
        <v>50</v>
      </c>
      <c r="C14" s="155"/>
      <c r="D14" s="155"/>
      <c r="E14" s="155"/>
      <c r="F14" s="155"/>
      <c r="G14" s="56">
        <v>952558.87</v>
      </c>
      <c r="H14" s="57">
        <v>2201252</v>
      </c>
      <c r="I14" s="22"/>
      <c r="J14" s="56">
        <v>1188145.76</v>
      </c>
      <c r="K14" s="58">
        <f t="shared" ref="K14:K15" si="10">SUM(J14/G14*100)</f>
        <v>124.73200317792433</v>
      </c>
      <c r="L14" s="58">
        <f t="shared" ref="L14:L15" si="11">SUM(J14/H14*100)</f>
        <v>53.975908255847131</v>
      </c>
    </row>
    <row r="15" spans="2:12" x14ac:dyDescent="0.25">
      <c r="B15" s="156" t="s">
        <v>51</v>
      </c>
      <c r="C15" s="157"/>
      <c r="D15" s="157"/>
      <c r="E15" s="157"/>
      <c r="F15" s="157"/>
      <c r="G15" s="57">
        <v>1900.1</v>
      </c>
      <c r="H15" s="57">
        <v>68900</v>
      </c>
      <c r="I15" s="21"/>
      <c r="J15" s="57">
        <v>1773.02</v>
      </c>
      <c r="K15" s="58">
        <f t="shared" si="10"/>
        <v>93.31193095100258</v>
      </c>
      <c r="L15" s="58">
        <f t="shared" si="11"/>
        <v>2.5733236574746008</v>
      </c>
    </row>
    <row r="16" spans="2:12" x14ac:dyDescent="0.25">
      <c r="B16" s="171" t="s">
        <v>58</v>
      </c>
      <c r="C16" s="162"/>
      <c r="D16" s="162"/>
      <c r="E16" s="162"/>
      <c r="F16" s="162"/>
      <c r="G16" s="55">
        <f t="shared" ref="G16" si="12">SUM(G10-G13)</f>
        <v>-3450.859999999986</v>
      </c>
      <c r="H16" s="55">
        <f t="shared" ref="H16" si="13">H10-H13</f>
        <v>-40000</v>
      </c>
      <c r="I16" s="55"/>
      <c r="J16" s="55">
        <f t="shared" ref="J16" si="14">SUM(J10-J13)</f>
        <v>-132014.70999999996</v>
      </c>
      <c r="K16" s="59"/>
      <c r="L16" s="59"/>
    </row>
    <row r="17" spans="1:43" ht="18" x14ac:dyDescent="0.25">
      <c r="B17" s="20"/>
      <c r="C17" s="18"/>
      <c r="D17" s="18"/>
      <c r="E17" s="18"/>
      <c r="F17" s="18"/>
      <c r="G17" s="18"/>
      <c r="H17" s="18"/>
      <c r="I17" s="19"/>
      <c r="J17" s="19"/>
      <c r="K17" s="19"/>
      <c r="L17" s="19"/>
    </row>
    <row r="18" spans="1:43" ht="18" customHeight="1" x14ac:dyDescent="0.25">
      <c r="B18" s="165" t="s">
        <v>59</v>
      </c>
      <c r="C18" s="165"/>
      <c r="D18" s="165"/>
      <c r="E18" s="165"/>
      <c r="F18" s="165"/>
      <c r="G18" s="18"/>
      <c r="H18" s="18"/>
      <c r="I18" s="19"/>
      <c r="J18" s="19"/>
      <c r="K18" s="19"/>
      <c r="L18" s="19"/>
    </row>
    <row r="19" spans="1:43" ht="25.5" x14ac:dyDescent="0.25">
      <c r="B19" s="166" t="s">
        <v>6</v>
      </c>
      <c r="C19" s="167"/>
      <c r="D19" s="167"/>
      <c r="E19" s="167"/>
      <c r="F19" s="168"/>
      <c r="G19" s="28" t="s">
        <v>239</v>
      </c>
      <c r="H19" s="1" t="s">
        <v>240</v>
      </c>
      <c r="I19" s="1" t="s">
        <v>241</v>
      </c>
      <c r="J19" s="28" t="s">
        <v>242</v>
      </c>
      <c r="K19" s="1" t="s">
        <v>16</v>
      </c>
      <c r="L19" s="1" t="s">
        <v>48</v>
      </c>
    </row>
    <row r="20" spans="1:43" s="31" customFormat="1" x14ac:dyDescent="0.25">
      <c r="B20" s="159">
        <v>1</v>
      </c>
      <c r="C20" s="159"/>
      <c r="D20" s="159"/>
      <c r="E20" s="159"/>
      <c r="F20" s="160"/>
      <c r="G20" s="30">
        <v>2</v>
      </c>
      <c r="H20" s="29">
        <v>3</v>
      </c>
      <c r="I20" s="29"/>
      <c r="J20" s="29">
        <v>5</v>
      </c>
      <c r="K20" s="29" t="s">
        <v>18</v>
      </c>
      <c r="L20" s="29" t="s">
        <v>90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31"/>
      <c r="B21" s="164" t="s">
        <v>52</v>
      </c>
      <c r="C21" s="176"/>
      <c r="D21" s="176"/>
      <c r="E21" s="176"/>
      <c r="F21" s="177"/>
      <c r="G21" s="57">
        <v>0</v>
      </c>
      <c r="H21" s="57">
        <v>0</v>
      </c>
      <c r="I21" s="57"/>
      <c r="J21" s="57">
        <v>0</v>
      </c>
      <c r="K21" s="57"/>
      <c r="L21" s="57"/>
    </row>
    <row r="22" spans="1:43" x14ac:dyDescent="0.25">
      <c r="A22" s="31"/>
      <c r="B22" s="164" t="s">
        <v>53</v>
      </c>
      <c r="C22" s="155"/>
      <c r="D22" s="155"/>
      <c r="E22" s="155"/>
      <c r="F22" s="155"/>
      <c r="G22" s="57">
        <v>0</v>
      </c>
      <c r="H22" s="57">
        <v>0</v>
      </c>
      <c r="I22" s="57"/>
      <c r="J22" s="57">
        <v>0</v>
      </c>
      <c r="K22" s="57"/>
      <c r="L22" s="57"/>
    </row>
    <row r="23" spans="1:43" s="42" customFormat="1" ht="15" customHeight="1" x14ac:dyDescent="0.25">
      <c r="A23" s="31"/>
      <c r="B23" s="173" t="s">
        <v>55</v>
      </c>
      <c r="C23" s="174"/>
      <c r="D23" s="174"/>
      <c r="E23" s="174"/>
      <c r="F23" s="175"/>
      <c r="G23" s="55">
        <f t="shared" ref="G23" si="15">SUM(G21-G22)</f>
        <v>0</v>
      </c>
      <c r="H23" s="55">
        <f t="shared" ref="H23:J23" si="16">SUM(H21-H22)</f>
        <v>0</v>
      </c>
      <c r="I23" s="55"/>
      <c r="J23" s="55">
        <f t="shared" si="16"/>
        <v>0</v>
      </c>
      <c r="K23" s="55"/>
      <c r="L23" s="55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2" customFormat="1" ht="15" customHeight="1" x14ac:dyDescent="0.25">
      <c r="A24" s="31"/>
      <c r="B24" s="173" t="s">
        <v>60</v>
      </c>
      <c r="C24" s="174"/>
      <c r="D24" s="174"/>
      <c r="E24" s="174"/>
      <c r="F24" s="175"/>
      <c r="G24" s="55">
        <v>67376</v>
      </c>
      <c r="H24" s="55">
        <v>40000</v>
      </c>
      <c r="I24" s="55"/>
      <c r="J24" s="55">
        <v>0</v>
      </c>
      <c r="K24" s="55">
        <f>SUM(J24/G24*100)</f>
        <v>0</v>
      </c>
      <c r="L24" s="55">
        <f>SUM(J24/H24*100)</f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31"/>
      <c r="B25" s="171" t="s">
        <v>61</v>
      </c>
      <c r="C25" s="162"/>
      <c r="D25" s="162"/>
      <c r="E25" s="162"/>
      <c r="F25" s="162"/>
      <c r="G25" s="55">
        <f>SUM(G16+G24)</f>
        <v>63925.140000000014</v>
      </c>
      <c r="H25" s="55">
        <f>SUM(H16+H24)</f>
        <v>0</v>
      </c>
      <c r="I25" s="55"/>
      <c r="J25" s="55">
        <f>SUM(J16+J24)</f>
        <v>-132014.70999999996</v>
      </c>
      <c r="K25" s="55">
        <f>SUM(J25/G25*100)</f>
        <v>-206.5145418531738</v>
      </c>
      <c r="L25" s="55">
        <v>0</v>
      </c>
    </row>
    <row r="26" spans="1:43" ht="15.75" x14ac:dyDescent="0.25">
      <c r="B26" s="15"/>
      <c r="C26" s="16"/>
      <c r="D26" s="16"/>
      <c r="E26" s="16"/>
      <c r="F26" s="16"/>
      <c r="G26" s="17"/>
      <c r="H26" s="17"/>
      <c r="I26" s="17"/>
      <c r="J26" s="17"/>
      <c r="K26" s="17"/>
    </row>
    <row r="27" spans="1:43" ht="15.75" x14ac:dyDescent="0.25">
      <c r="B27" s="178" t="s">
        <v>66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</row>
    <row r="28" spans="1:43" ht="15.75" x14ac:dyDescent="0.25">
      <c r="B28" s="15"/>
      <c r="C28" s="16"/>
      <c r="D28" s="16"/>
      <c r="E28" s="16"/>
      <c r="F28" s="16"/>
      <c r="G28" s="17"/>
      <c r="H28" s="17"/>
      <c r="I28" s="17"/>
      <c r="J28" s="17"/>
      <c r="K28" s="17"/>
    </row>
    <row r="29" spans="1:43" ht="15" customHeight="1" x14ac:dyDescent="0.25">
      <c r="B29" s="158" t="s">
        <v>232</v>
      </c>
      <c r="C29" s="158"/>
      <c r="D29" s="158"/>
      <c r="E29" s="158"/>
      <c r="F29" s="158"/>
      <c r="G29" s="158"/>
      <c r="H29" s="158"/>
      <c r="I29" s="158"/>
      <c r="J29" s="158"/>
      <c r="K29" s="158"/>
      <c r="L29" s="158"/>
    </row>
    <row r="30" spans="1:43" x14ac:dyDescent="0.25"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43" ht="15" customHeight="1" x14ac:dyDescent="0.25">
      <c r="B31" s="158" t="s">
        <v>62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</row>
    <row r="32" spans="1:43" ht="36.75" customHeight="1" x14ac:dyDescent="0.25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</row>
    <row r="33" spans="2:12" x14ac:dyDescent="0.25">
      <c r="B33" s="153"/>
      <c r="C33" s="153"/>
      <c r="D33" s="153"/>
      <c r="E33" s="153"/>
      <c r="F33" s="153"/>
      <c r="G33" s="153"/>
      <c r="H33" s="153"/>
      <c r="I33" s="153"/>
      <c r="J33" s="153"/>
      <c r="K33" s="153"/>
    </row>
    <row r="34" spans="2:12" ht="15" customHeight="1" x14ac:dyDescent="0.25">
      <c r="B34" s="170" t="s">
        <v>67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</row>
    <row r="35" spans="2:12" x14ac:dyDescent="0.25"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104"/>
  <sheetViews>
    <sheetView topLeftCell="A25" workbookViewId="0">
      <selection activeCell="H53" sqref="H5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0"/>
      <c r="F1" s="2"/>
      <c r="G1" s="2"/>
      <c r="H1" s="2"/>
      <c r="I1" s="2"/>
      <c r="J1" s="2"/>
      <c r="K1" s="2"/>
    </row>
    <row r="2" spans="2:12" ht="15.75" customHeight="1" x14ac:dyDescent="0.25">
      <c r="B2" s="152" t="s">
        <v>11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2" ht="18" x14ac:dyDescent="0.25">
      <c r="B3" s="2"/>
      <c r="C3" s="2"/>
      <c r="D3" s="2"/>
      <c r="E3" s="20"/>
      <c r="F3" s="2"/>
      <c r="G3" s="2"/>
      <c r="H3" s="2"/>
      <c r="I3" s="2"/>
      <c r="J3" s="3"/>
      <c r="K3" s="3"/>
    </row>
    <row r="4" spans="2:12" ht="18" customHeight="1" x14ac:dyDescent="0.25">
      <c r="B4" s="152" t="s">
        <v>63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2:12" ht="18" x14ac:dyDescent="0.25">
      <c r="B5" s="2"/>
      <c r="C5" s="2"/>
      <c r="D5" s="2"/>
      <c r="E5" s="20"/>
      <c r="F5" s="2"/>
      <c r="G5" s="2"/>
      <c r="H5" s="2"/>
      <c r="I5" s="2"/>
      <c r="J5" s="3"/>
      <c r="K5" s="3"/>
    </row>
    <row r="6" spans="2:12" ht="15.75" customHeight="1" x14ac:dyDescent="0.25">
      <c r="B6" s="152" t="s">
        <v>17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2:12" ht="18" x14ac:dyDescent="0.25">
      <c r="B7" s="2"/>
      <c r="C7" s="2"/>
      <c r="D7" s="2"/>
      <c r="E7" s="20"/>
      <c r="F7" s="2"/>
      <c r="G7" s="2"/>
      <c r="H7" s="2"/>
      <c r="I7" s="2"/>
      <c r="J7" s="3"/>
      <c r="K7" s="3"/>
    </row>
    <row r="8" spans="2:12" ht="25.5" x14ac:dyDescent="0.25">
      <c r="B8" s="179" t="s">
        <v>6</v>
      </c>
      <c r="C8" s="180"/>
      <c r="D8" s="180"/>
      <c r="E8" s="180"/>
      <c r="F8" s="181"/>
      <c r="G8" s="43" t="s">
        <v>231</v>
      </c>
      <c r="H8" s="43" t="s">
        <v>240</v>
      </c>
      <c r="I8" s="43" t="s">
        <v>241</v>
      </c>
      <c r="J8" s="43" t="s">
        <v>242</v>
      </c>
      <c r="K8" s="43" t="s">
        <v>16</v>
      </c>
      <c r="L8" s="43" t="s">
        <v>48</v>
      </c>
    </row>
    <row r="9" spans="2:12" ht="16.5" customHeight="1" x14ac:dyDescent="0.25">
      <c r="B9" s="179">
        <v>1</v>
      </c>
      <c r="C9" s="180"/>
      <c r="D9" s="180"/>
      <c r="E9" s="180"/>
      <c r="F9" s="181"/>
      <c r="G9" s="43">
        <v>2</v>
      </c>
      <c r="H9" s="43">
        <v>3</v>
      </c>
      <c r="I9" s="43">
        <v>4</v>
      </c>
      <c r="J9" s="43">
        <v>5</v>
      </c>
      <c r="K9" s="43" t="s">
        <v>18</v>
      </c>
      <c r="L9" s="43" t="s">
        <v>90</v>
      </c>
    </row>
    <row r="10" spans="2:12" x14ac:dyDescent="0.25">
      <c r="B10" s="7"/>
      <c r="C10" s="7"/>
      <c r="D10" s="7"/>
      <c r="E10" s="7"/>
      <c r="F10" s="7" t="s">
        <v>20</v>
      </c>
      <c r="G10" s="66">
        <f t="shared" ref="G10:J10" si="0">SUM(G11)</f>
        <v>951008.11</v>
      </c>
      <c r="H10" s="66">
        <f t="shared" si="0"/>
        <v>2230152</v>
      </c>
      <c r="I10" s="66"/>
      <c r="J10" s="66">
        <f t="shared" si="0"/>
        <v>1057904.07</v>
      </c>
      <c r="K10" s="67">
        <f>SUM(J10/G10*100)</f>
        <v>111.24027848721501</v>
      </c>
      <c r="L10" s="67">
        <f>SUM(J10/H10*100)</f>
        <v>47.436411060770752</v>
      </c>
    </row>
    <row r="11" spans="2:12" ht="15.75" customHeight="1" x14ac:dyDescent="0.25">
      <c r="B11" s="7">
        <v>6</v>
      </c>
      <c r="C11" s="7"/>
      <c r="D11" s="7"/>
      <c r="E11" s="7"/>
      <c r="F11" s="7" t="s">
        <v>2</v>
      </c>
      <c r="G11" s="66">
        <f t="shared" ref="G11" si="1">SUM(G12+G18+G21+G24+G30)</f>
        <v>951008.11</v>
      </c>
      <c r="H11" s="66">
        <f t="shared" ref="H11:J11" si="2">SUM(H12+H18+H21+H24+H30)</f>
        <v>2230152</v>
      </c>
      <c r="I11" s="66"/>
      <c r="J11" s="66">
        <f t="shared" si="2"/>
        <v>1057904.07</v>
      </c>
      <c r="K11" s="67">
        <f t="shared" ref="K11:K33" si="3">SUM(J11/G11*100)</f>
        <v>111.24027848721501</v>
      </c>
      <c r="L11" s="67">
        <f t="shared" ref="L11:L33" si="4">SUM(J11/H11*100)</f>
        <v>47.436411060770752</v>
      </c>
    </row>
    <row r="12" spans="2:12" ht="25.5" x14ac:dyDescent="0.25">
      <c r="B12" s="7"/>
      <c r="C12" s="12">
        <v>63</v>
      </c>
      <c r="D12" s="12"/>
      <c r="E12" s="12"/>
      <c r="F12" s="12" t="s">
        <v>21</v>
      </c>
      <c r="G12" s="53">
        <f t="shared" ref="G12" si="5">SUM(G13+G16)</f>
        <v>761511.7</v>
      </c>
      <c r="H12" s="53">
        <f t="shared" ref="H12:J12" si="6">SUM(H13+H16)</f>
        <v>1784100</v>
      </c>
      <c r="I12" s="53"/>
      <c r="J12" s="53">
        <f t="shared" si="6"/>
        <v>868359.58000000007</v>
      </c>
      <c r="K12" s="67">
        <f t="shared" si="3"/>
        <v>114.03102276695158</v>
      </c>
      <c r="L12" s="67">
        <f t="shared" si="4"/>
        <v>48.672136091026289</v>
      </c>
    </row>
    <row r="13" spans="2:12" ht="25.5" x14ac:dyDescent="0.25">
      <c r="B13" s="7"/>
      <c r="C13" s="12"/>
      <c r="D13" s="12">
        <v>636</v>
      </c>
      <c r="E13" s="12"/>
      <c r="F13" s="12" t="s">
        <v>72</v>
      </c>
      <c r="G13" s="53">
        <f t="shared" ref="G13" si="7">SUM(G14+G15)</f>
        <v>731690.09</v>
      </c>
      <c r="H13" s="53">
        <f t="shared" ref="H13:J13" si="8">SUM(H14+H15)</f>
        <v>1667800</v>
      </c>
      <c r="I13" s="53"/>
      <c r="J13" s="53">
        <f t="shared" si="8"/>
        <v>822289.14</v>
      </c>
      <c r="K13" s="67">
        <f t="shared" si="3"/>
        <v>112.38216168815407</v>
      </c>
      <c r="L13" s="67">
        <f t="shared" si="4"/>
        <v>49.303821801175204</v>
      </c>
    </row>
    <row r="14" spans="2:12" ht="25.5" x14ac:dyDescent="0.25">
      <c r="B14" s="8"/>
      <c r="C14" s="8"/>
      <c r="D14" s="8"/>
      <c r="E14" s="8">
        <v>6361</v>
      </c>
      <c r="F14" s="33" t="s">
        <v>73</v>
      </c>
      <c r="G14" s="32">
        <v>731690.09</v>
      </c>
      <c r="H14" s="53">
        <v>1641600</v>
      </c>
      <c r="I14" s="53"/>
      <c r="J14" s="32">
        <v>801119.52</v>
      </c>
      <c r="K14" s="67">
        <f t="shared" si="3"/>
        <v>109.48891217045184</v>
      </c>
      <c r="L14" s="67">
        <f t="shared" si="4"/>
        <v>48.801140350877191</v>
      </c>
    </row>
    <row r="15" spans="2:12" ht="25.5" x14ac:dyDescent="0.25">
      <c r="B15" s="8"/>
      <c r="C15" s="8"/>
      <c r="D15" s="9"/>
      <c r="E15" s="9">
        <v>6362</v>
      </c>
      <c r="F15" s="33" t="s">
        <v>74</v>
      </c>
      <c r="G15" s="32">
        <v>0</v>
      </c>
      <c r="H15" s="53">
        <v>26200</v>
      </c>
      <c r="I15" s="53"/>
      <c r="J15" s="32">
        <v>21169.62</v>
      </c>
      <c r="K15" s="67">
        <v>0</v>
      </c>
      <c r="L15" s="67">
        <f t="shared" si="4"/>
        <v>80.800076335877861</v>
      </c>
    </row>
    <row r="16" spans="2:12" x14ac:dyDescent="0.25">
      <c r="B16" s="8"/>
      <c r="C16" s="8"/>
      <c r="D16" s="8">
        <v>638</v>
      </c>
      <c r="E16" s="8"/>
      <c r="F16" s="33" t="s">
        <v>75</v>
      </c>
      <c r="G16" s="53">
        <f t="shared" ref="G16:J16" si="9">SUM(G17)</f>
        <v>29821.61</v>
      </c>
      <c r="H16" s="53">
        <f t="shared" si="9"/>
        <v>116300</v>
      </c>
      <c r="I16" s="53"/>
      <c r="J16" s="53">
        <f t="shared" si="9"/>
        <v>46070.44</v>
      </c>
      <c r="K16" s="67">
        <f t="shared" si="3"/>
        <v>154.48676312244712</v>
      </c>
      <c r="L16" s="67">
        <f t="shared" si="4"/>
        <v>39.613447979363713</v>
      </c>
    </row>
    <row r="17" spans="2:12" x14ac:dyDescent="0.25">
      <c r="B17" s="8"/>
      <c r="C17" s="8"/>
      <c r="D17" s="8"/>
      <c r="E17" s="8">
        <v>6381</v>
      </c>
      <c r="F17" s="33" t="s">
        <v>75</v>
      </c>
      <c r="G17" s="32">
        <v>29821.61</v>
      </c>
      <c r="H17" s="53">
        <v>116300</v>
      </c>
      <c r="I17" s="53"/>
      <c r="J17" s="32">
        <v>46070.44</v>
      </c>
      <c r="K17" s="67">
        <f t="shared" si="3"/>
        <v>154.48676312244712</v>
      </c>
      <c r="L17" s="67">
        <f t="shared" si="4"/>
        <v>39.613447979363713</v>
      </c>
    </row>
    <row r="18" spans="2:12" x14ac:dyDescent="0.25">
      <c r="B18" s="8"/>
      <c r="C18" s="8">
        <v>64</v>
      </c>
      <c r="D18" s="8"/>
      <c r="E18" s="8"/>
      <c r="F18" s="33" t="s">
        <v>76</v>
      </c>
      <c r="G18" s="53">
        <f t="shared" ref="G18:J19" si="10">SUM(G19)</f>
        <v>62.68</v>
      </c>
      <c r="H18" s="53">
        <f t="shared" si="10"/>
        <v>120</v>
      </c>
      <c r="I18" s="53"/>
      <c r="J18" s="53">
        <f t="shared" si="10"/>
        <v>65.900000000000006</v>
      </c>
      <c r="K18" s="67">
        <f t="shared" si="3"/>
        <v>105.13720485003191</v>
      </c>
      <c r="L18" s="67">
        <f t="shared" si="4"/>
        <v>54.916666666666671</v>
      </c>
    </row>
    <row r="19" spans="2:12" x14ac:dyDescent="0.25">
      <c r="B19" s="8"/>
      <c r="C19" s="8"/>
      <c r="D19" s="8">
        <v>641</v>
      </c>
      <c r="E19" s="8"/>
      <c r="F19" s="33" t="s">
        <v>77</v>
      </c>
      <c r="G19" s="53">
        <f t="shared" si="10"/>
        <v>62.68</v>
      </c>
      <c r="H19" s="53">
        <f t="shared" si="10"/>
        <v>120</v>
      </c>
      <c r="I19" s="53"/>
      <c r="J19" s="53">
        <f t="shared" si="10"/>
        <v>65.900000000000006</v>
      </c>
      <c r="K19" s="67">
        <f t="shared" si="3"/>
        <v>105.13720485003191</v>
      </c>
      <c r="L19" s="67">
        <f t="shared" si="4"/>
        <v>54.916666666666671</v>
      </c>
    </row>
    <row r="20" spans="2:12" x14ac:dyDescent="0.25">
      <c r="B20" s="8"/>
      <c r="C20" s="8"/>
      <c r="D20" s="8"/>
      <c r="E20" s="8">
        <v>6413</v>
      </c>
      <c r="F20" s="33" t="s">
        <v>78</v>
      </c>
      <c r="G20" s="32">
        <v>62.68</v>
      </c>
      <c r="H20" s="53">
        <v>120</v>
      </c>
      <c r="I20" s="53"/>
      <c r="J20" s="32">
        <v>65.900000000000006</v>
      </c>
      <c r="K20" s="67">
        <f t="shared" si="3"/>
        <v>105.13720485003191</v>
      </c>
      <c r="L20" s="67">
        <f t="shared" si="4"/>
        <v>54.916666666666671</v>
      </c>
    </row>
    <row r="21" spans="2:12" ht="25.5" x14ac:dyDescent="0.25">
      <c r="B21" s="8"/>
      <c r="C21" s="8">
        <v>65</v>
      </c>
      <c r="D21" s="8"/>
      <c r="E21" s="8"/>
      <c r="F21" s="33" t="s">
        <v>79</v>
      </c>
      <c r="G21" s="53">
        <f t="shared" ref="G21:J22" si="11">SUM(G22)</f>
        <v>30069.67</v>
      </c>
      <c r="H21" s="53">
        <f t="shared" si="11"/>
        <v>60540</v>
      </c>
      <c r="I21" s="53"/>
      <c r="J21" s="53">
        <f t="shared" si="11"/>
        <v>28488.12</v>
      </c>
      <c r="K21" s="67">
        <f t="shared" si="3"/>
        <v>94.74038125459974</v>
      </c>
      <c r="L21" s="67">
        <f t="shared" si="4"/>
        <v>47.05668979187314</v>
      </c>
    </row>
    <row r="22" spans="2:12" x14ac:dyDescent="0.25">
      <c r="B22" s="8"/>
      <c r="C22" s="8"/>
      <c r="D22" s="8">
        <v>652</v>
      </c>
      <c r="E22" s="8"/>
      <c r="F22" s="33" t="s">
        <v>80</v>
      </c>
      <c r="G22" s="53">
        <f t="shared" si="11"/>
        <v>30069.67</v>
      </c>
      <c r="H22" s="53">
        <f t="shared" si="11"/>
        <v>60540</v>
      </c>
      <c r="I22" s="53"/>
      <c r="J22" s="53">
        <f t="shared" si="11"/>
        <v>28488.12</v>
      </c>
      <c r="K22" s="67">
        <f t="shared" si="3"/>
        <v>94.74038125459974</v>
      </c>
      <c r="L22" s="67">
        <f t="shared" si="4"/>
        <v>47.05668979187314</v>
      </c>
    </row>
    <row r="23" spans="2:12" x14ac:dyDescent="0.25">
      <c r="B23" s="8"/>
      <c r="C23" s="8"/>
      <c r="D23" s="8"/>
      <c r="E23" s="8">
        <v>6526</v>
      </c>
      <c r="F23" s="33" t="s">
        <v>81</v>
      </c>
      <c r="G23" s="32">
        <v>30069.67</v>
      </c>
      <c r="H23" s="53">
        <v>60540</v>
      </c>
      <c r="I23" s="53"/>
      <c r="J23" s="32">
        <v>28488.12</v>
      </c>
      <c r="K23" s="67">
        <f t="shared" si="3"/>
        <v>94.74038125459974</v>
      </c>
      <c r="L23" s="67">
        <f t="shared" si="4"/>
        <v>47.05668979187314</v>
      </c>
    </row>
    <row r="24" spans="2:12" ht="25.5" x14ac:dyDescent="0.25">
      <c r="B24" s="8"/>
      <c r="C24" s="8">
        <v>66</v>
      </c>
      <c r="D24" s="8"/>
      <c r="E24" s="8"/>
      <c r="F24" s="12" t="s">
        <v>22</v>
      </c>
      <c r="G24" s="53">
        <f t="shared" ref="G24" si="12">SUM(G25+G27)</f>
        <v>3027.71</v>
      </c>
      <c r="H24" s="53">
        <f t="shared" ref="H24:J24" si="13">SUM(H25+H27)</f>
        <v>4040</v>
      </c>
      <c r="I24" s="53"/>
      <c r="J24" s="53">
        <f t="shared" si="13"/>
        <v>3257.89</v>
      </c>
      <c r="K24" s="67">
        <f t="shared" si="3"/>
        <v>107.6024454125395</v>
      </c>
      <c r="L24" s="67">
        <f t="shared" si="4"/>
        <v>80.640841584158423</v>
      </c>
    </row>
    <row r="25" spans="2:12" ht="25.5" x14ac:dyDescent="0.25">
      <c r="B25" s="8"/>
      <c r="C25" s="27"/>
      <c r="D25" s="8">
        <v>661</v>
      </c>
      <c r="E25" s="8"/>
      <c r="F25" s="12" t="s">
        <v>23</v>
      </c>
      <c r="G25" s="53">
        <f t="shared" ref="G25:J25" si="14">SUM(G26)</f>
        <v>40</v>
      </c>
      <c r="H25" s="53">
        <f t="shared" si="14"/>
        <v>40</v>
      </c>
      <c r="I25" s="53"/>
      <c r="J25" s="53">
        <f t="shared" si="14"/>
        <v>40</v>
      </c>
      <c r="K25" s="67">
        <v>0</v>
      </c>
      <c r="L25" s="67">
        <f t="shared" si="4"/>
        <v>100</v>
      </c>
    </row>
    <row r="26" spans="2:12" x14ac:dyDescent="0.25">
      <c r="B26" s="8"/>
      <c r="C26" s="27"/>
      <c r="D26" s="8"/>
      <c r="E26" s="8">
        <v>6615</v>
      </c>
      <c r="F26" s="12" t="s">
        <v>82</v>
      </c>
      <c r="G26" s="32">
        <v>40</v>
      </c>
      <c r="H26" s="53">
        <v>40</v>
      </c>
      <c r="I26" s="53"/>
      <c r="J26" s="32">
        <v>40</v>
      </c>
      <c r="K26" s="67">
        <v>0</v>
      </c>
      <c r="L26" s="67">
        <f t="shared" si="4"/>
        <v>100</v>
      </c>
    </row>
    <row r="27" spans="2:12" ht="25.5" x14ac:dyDescent="0.25">
      <c r="B27" s="8"/>
      <c r="C27" s="8"/>
      <c r="D27" s="8">
        <v>663</v>
      </c>
      <c r="E27" s="8"/>
      <c r="F27" s="12" t="s">
        <v>83</v>
      </c>
      <c r="G27" s="53">
        <f t="shared" ref="G27" si="15">SUM(G28+G29)</f>
        <v>2987.71</v>
      </c>
      <c r="H27" s="53">
        <f t="shared" ref="H27:J27" si="16">SUM(H28+H29)</f>
        <v>4000</v>
      </c>
      <c r="I27" s="53"/>
      <c r="J27" s="53">
        <f t="shared" si="16"/>
        <v>3217.89</v>
      </c>
      <c r="K27" s="67">
        <f t="shared" si="3"/>
        <v>107.70422832202588</v>
      </c>
      <c r="L27" s="67">
        <f t="shared" si="4"/>
        <v>80.447249999999997</v>
      </c>
    </row>
    <row r="28" spans="2:12" x14ac:dyDescent="0.25">
      <c r="B28" s="8"/>
      <c r="C28" s="8"/>
      <c r="D28" s="8"/>
      <c r="E28" s="8">
        <v>6631</v>
      </c>
      <c r="F28" s="12" t="s">
        <v>84</v>
      </c>
      <c r="G28" s="32">
        <v>2987.71</v>
      </c>
      <c r="H28" s="53">
        <v>3635</v>
      </c>
      <c r="I28" s="53"/>
      <c r="J28" s="32">
        <v>3217.89</v>
      </c>
      <c r="K28" s="67">
        <f t="shared" si="3"/>
        <v>107.70422832202588</v>
      </c>
      <c r="L28" s="67">
        <f t="shared" si="4"/>
        <v>88.525171939477303</v>
      </c>
    </row>
    <row r="29" spans="2:12" x14ac:dyDescent="0.25">
      <c r="B29" s="8"/>
      <c r="C29" s="8"/>
      <c r="D29" s="8"/>
      <c r="E29" s="8">
        <v>6632</v>
      </c>
      <c r="F29" s="12" t="s">
        <v>85</v>
      </c>
      <c r="G29" s="32">
        <v>0</v>
      </c>
      <c r="H29" s="53">
        <v>365</v>
      </c>
      <c r="I29" s="53"/>
      <c r="J29" s="32">
        <v>0</v>
      </c>
      <c r="K29" s="67">
        <v>0</v>
      </c>
      <c r="L29" s="67">
        <f t="shared" si="4"/>
        <v>0</v>
      </c>
    </row>
    <row r="30" spans="2:12" s="37" customFormat="1" ht="24" x14ac:dyDescent="0.25">
      <c r="B30" s="27"/>
      <c r="C30" s="8">
        <v>67</v>
      </c>
      <c r="D30" s="8"/>
      <c r="E30" s="8"/>
      <c r="F30" s="62" t="s">
        <v>86</v>
      </c>
      <c r="G30" s="53">
        <f t="shared" ref="G30:J30" si="17">SUM(G31)</f>
        <v>156336.35</v>
      </c>
      <c r="H30" s="53">
        <f t="shared" si="17"/>
        <v>381352</v>
      </c>
      <c r="I30" s="53"/>
      <c r="J30" s="53">
        <f t="shared" si="17"/>
        <v>157732.57999999999</v>
      </c>
      <c r="K30" s="67">
        <f t="shared" si="3"/>
        <v>100.89309364073038</v>
      </c>
      <c r="L30" s="67">
        <f t="shared" si="4"/>
        <v>41.361414126581217</v>
      </c>
    </row>
    <row r="31" spans="2:12" ht="24" x14ac:dyDescent="0.25">
      <c r="B31" s="8"/>
      <c r="C31" s="8"/>
      <c r="D31" s="8">
        <v>671</v>
      </c>
      <c r="E31" s="8"/>
      <c r="F31" s="62" t="s">
        <v>89</v>
      </c>
      <c r="G31" s="53">
        <f t="shared" ref="G31" si="18">SUM(G32+G33)</f>
        <v>156336.35</v>
      </c>
      <c r="H31" s="53">
        <f t="shared" ref="H31" si="19">SUM(H32+H33)</f>
        <v>381352</v>
      </c>
      <c r="I31" s="53"/>
      <c r="J31" s="53">
        <f t="shared" ref="J31" si="20">SUM(J32+J33)</f>
        <v>157732.57999999999</v>
      </c>
      <c r="K31" s="67">
        <f t="shared" si="3"/>
        <v>100.89309364073038</v>
      </c>
      <c r="L31" s="67">
        <f t="shared" si="4"/>
        <v>41.361414126581217</v>
      </c>
    </row>
    <row r="32" spans="2:12" ht="24" x14ac:dyDescent="0.25">
      <c r="B32" s="8"/>
      <c r="C32" s="8"/>
      <c r="D32" s="8"/>
      <c r="E32" s="8">
        <v>6711</v>
      </c>
      <c r="F32" s="64" t="s">
        <v>87</v>
      </c>
      <c r="G32" s="32">
        <v>154954.14000000001</v>
      </c>
      <c r="H32" s="53">
        <v>360352</v>
      </c>
      <c r="I32" s="53"/>
      <c r="J32" s="32">
        <v>157228.57999999999</v>
      </c>
      <c r="K32" s="67">
        <f t="shared" si="3"/>
        <v>101.46781492898478</v>
      </c>
      <c r="L32" s="67">
        <f t="shared" si="4"/>
        <v>43.631943211082493</v>
      </c>
    </row>
    <row r="33" spans="2:12" ht="24" x14ac:dyDescent="0.25">
      <c r="B33" s="8"/>
      <c r="C33" s="8"/>
      <c r="D33" s="8"/>
      <c r="E33" s="8">
        <v>6712</v>
      </c>
      <c r="F33" s="65" t="s">
        <v>88</v>
      </c>
      <c r="G33" s="32">
        <v>1382.21</v>
      </c>
      <c r="H33" s="53">
        <v>21000</v>
      </c>
      <c r="I33" s="53"/>
      <c r="J33" s="32">
        <v>504</v>
      </c>
      <c r="K33" s="67">
        <f t="shared" si="3"/>
        <v>36.463344933114364</v>
      </c>
      <c r="L33" s="67">
        <f t="shared" si="4"/>
        <v>2.4</v>
      </c>
    </row>
    <row r="34" spans="2:12" x14ac:dyDescent="0.25">
      <c r="B34" s="8"/>
      <c r="C34" s="8"/>
      <c r="D34" s="8"/>
      <c r="E34" s="8" t="s">
        <v>15</v>
      </c>
      <c r="F34" s="33"/>
      <c r="G34" s="32"/>
      <c r="H34" s="53"/>
      <c r="I34" s="53"/>
      <c r="J34" s="32"/>
      <c r="K34" s="32"/>
      <c r="L34" s="32"/>
    </row>
    <row r="35" spans="2:12" ht="15.75" customHeight="1" x14ac:dyDescent="0.25"/>
    <row r="36" spans="2:12" ht="15.75" customHeight="1" x14ac:dyDescent="0.25">
      <c r="B36" s="20"/>
      <c r="C36" s="20"/>
      <c r="D36" s="20"/>
      <c r="E36" s="20"/>
      <c r="F36" s="20"/>
      <c r="G36" s="20"/>
      <c r="H36" s="20"/>
      <c r="I36" s="20"/>
      <c r="J36" s="3"/>
      <c r="K36" s="3"/>
      <c r="L36" s="3"/>
    </row>
    <row r="37" spans="2:12" ht="25.5" customHeight="1" x14ac:dyDescent="0.25">
      <c r="B37" s="179" t="s">
        <v>6</v>
      </c>
      <c r="C37" s="180"/>
      <c r="D37" s="180"/>
      <c r="E37" s="180"/>
      <c r="F37" s="181"/>
      <c r="G37" s="43" t="s">
        <v>231</v>
      </c>
      <c r="H37" s="43" t="s">
        <v>240</v>
      </c>
      <c r="I37" s="43" t="s">
        <v>241</v>
      </c>
      <c r="J37" s="43" t="s">
        <v>242</v>
      </c>
      <c r="K37" s="43" t="s">
        <v>16</v>
      </c>
      <c r="L37" s="43" t="s">
        <v>48</v>
      </c>
    </row>
    <row r="38" spans="2:12" ht="12.75" customHeight="1" x14ac:dyDescent="0.25">
      <c r="B38" s="179">
        <v>1</v>
      </c>
      <c r="C38" s="180"/>
      <c r="D38" s="180"/>
      <c r="E38" s="180"/>
      <c r="F38" s="181"/>
      <c r="G38" s="43">
        <v>2</v>
      </c>
      <c r="H38" s="43">
        <v>3</v>
      </c>
      <c r="I38" s="43">
        <v>4</v>
      </c>
      <c r="J38" s="43">
        <v>5</v>
      </c>
      <c r="K38" s="43" t="s">
        <v>18</v>
      </c>
      <c r="L38" s="43" t="s">
        <v>90</v>
      </c>
    </row>
    <row r="39" spans="2:12" x14ac:dyDescent="0.25">
      <c r="B39" s="7"/>
      <c r="C39" s="7"/>
      <c r="D39" s="7"/>
      <c r="E39" s="7"/>
      <c r="F39" s="80" t="s">
        <v>7</v>
      </c>
      <c r="G39" s="66">
        <f>SUM(G40+G92)</f>
        <v>954458.97</v>
      </c>
      <c r="H39" s="81">
        <f>SUM(H40+H92)</f>
        <v>2270152</v>
      </c>
      <c r="I39" s="81"/>
      <c r="J39" s="81">
        <f>SUM(J40+J92)</f>
        <v>1189918.78</v>
      </c>
      <c r="K39" s="82">
        <f>SUM(J39/G39*100)</f>
        <v>124.66945331343055</v>
      </c>
      <c r="L39" s="82">
        <f>SUM(J39/H39*100)</f>
        <v>52.415819733656598</v>
      </c>
    </row>
    <row r="40" spans="2:12" x14ac:dyDescent="0.25">
      <c r="B40" s="7">
        <v>3</v>
      </c>
      <c r="C40" s="7"/>
      <c r="D40" s="7"/>
      <c r="E40" s="7"/>
      <c r="F40" s="7" t="s">
        <v>3</v>
      </c>
      <c r="G40" s="66">
        <f>SUM(G41+G50+G82+G86)</f>
        <v>952558.87</v>
      </c>
      <c r="H40" s="66">
        <f>SUM(H41+H50+H82+H86+H89)</f>
        <v>2201252</v>
      </c>
      <c r="I40" s="66"/>
      <c r="J40" s="66">
        <f>SUM(J41+J50+J82+J86+J89)</f>
        <v>1188145.76</v>
      </c>
      <c r="K40" s="82">
        <f t="shared" ref="K40:K99" si="21">SUM(J40/G40*100)</f>
        <v>124.73200317792433</v>
      </c>
      <c r="L40" s="82">
        <f t="shared" ref="L40:L99" si="22">SUM(J40/H40*100)</f>
        <v>53.975908255847131</v>
      </c>
    </row>
    <row r="41" spans="2:12" x14ac:dyDescent="0.25">
      <c r="B41" s="7"/>
      <c r="C41" s="12">
        <v>31</v>
      </c>
      <c r="D41" s="12"/>
      <c r="E41" s="12"/>
      <c r="F41" s="12" t="s">
        <v>4</v>
      </c>
      <c r="G41" s="74">
        <f>SUM(G42+G45+G47)</f>
        <v>793306.84</v>
      </c>
      <c r="H41" s="53">
        <f>SUM(H42+H45+H47)</f>
        <v>1798840</v>
      </c>
      <c r="I41" s="53"/>
      <c r="J41" s="53">
        <f t="shared" ref="J41" si="23">SUM(J42+J45+J47)</f>
        <v>1038713.6100000001</v>
      </c>
      <c r="K41" s="82">
        <f t="shared" si="21"/>
        <v>130.93465953224356</v>
      </c>
      <c r="L41" s="82">
        <f t="shared" si="22"/>
        <v>57.743524160014239</v>
      </c>
    </row>
    <row r="42" spans="2:12" x14ac:dyDescent="0.25">
      <c r="B42" s="8"/>
      <c r="C42" s="8"/>
      <c r="D42" s="8">
        <v>311</v>
      </c>
      <c r="E42" s="8"/>
      <c r="F42" s="8" t="s">
        <v>25</v>
      </c>
      <c r="G42" s="74">
        <f>SUM(G43+G44)</f>
        <v>654577.46</v>
      </c>
      <c r="H42" s="53">
        <f>SUM(H43+H44)</f>
        <v>1483450</v>
      </c>
      <c r="I42" s="53"/>
      <c r="J42" s="53">
        <f t="shared" ref="J42" si="24">SUM(J43+J44)</f>
        <v>865549.92</v>
      </c>
      <c r="K42" s="82">
        <f t="shared" si="21"/>
        <v>132.23032763761833</v>
      </c>
      <c r="L42" s="82">
        <f t="shared" si="22"/>
        <v>58.347090902962698</v>
      </c>
    </row>
    <row r="43" spans="2:12" x14ac:dyDescent="0.25">
      <c r="B43" s="8"/>
      <c r="C43" s="8"/>
      <c r="D43" s="8"/>
      <c r="E43" s="8">
        <v>3111</v>
      </c>
      <c r="F43" s="8" t="s">
        <v>26</v>
      </c>
      <c r="G43" s="74">
        <v>654577.46</v>
      </c>
      <c r="H43" s="53">
        <v>1483450</v>
      </c>
      <c r="I43" s="53"/>
      <c r="J43" s="74">
        <v>865549.92</v>
      </c>
      <c r="K43" s="82">
        <f t="shared" si="21"/>
        <v>132.23032763761833</v>
      </c>
      <c r="L43" s="82">
        <f t="shared" si="22"/>
        <v>58.347090902962698</v>
      </c>
    </row>
    <row r="44" spans="2:12" x14ac:dyDescent="0.25">
      <c r="B44" s="8"/>
      <c r="C44" s="8"/>
      <c r="D44" s="8"/>
      <c r="E44" s="8">
        <v>3112</v>
      </c>
      <c r="F44" s="8" t="s">
        <v>91</v>
      </c>
      <c r="G44" s="74">
        <v>0</v>
      </c>
      <c r="H44" s="53">
        <v>0</v>
      </c>
      <c r="I44" s="53"/>
      <c r="J44" s="74">
        <v>0</v>
      </c>
      <c r="K44" s="82">
        <v>0</v>
      </c>
      <c r="L44" s="82">
        <v>0</v>
      </c>
    </row>
    <row r="45" spans="2:12" x14ac:dyDescent="0.25">
      <c r="B45" s="8"/>
      <c r="C45" s="8"/>
      <c r="D45" s="8">
        <v>312</v>
      </c>
      <c r="E45" s="8"/>
      <c r="F45" s="8" t="s">
        <v>92</v>
      </c>
      <c r="G45" s="74">
        <f t="shared" ref="G45:J47" si="25">SUM(G46)</f>
        <v>30697.15</v>
      </c>
      <c r="H45" s="53">
        <f t="shared" si="25"/>
        <v>70600</v>
      </c>
      <c r="I45" s="53"/>
      <c r="J45" s="53">
        <f t="shared" si="25"/>
        <v>30348</v>
      </c>
      <c r="K45" s="82">
        <f t="shared" si="21"/>
        <v>98.862597993624817</v>
      </c>
      <c r="L45" s="82">
        <f t="shared" si="22"/>
        <v>42.985835694050991</v>
      </c>
    </row>
    <row r="46" spans="2:12" x14ac:dyDescent="0.25">
      <c r="B46" s="8"/>
      <c r="C46" s="8"/>
      <c r="D46" s="8"/>
      <c r="E46" s="8">
        <v>3121</v>
      </c>
      <c r="F46" s="8" t="s">
        <v>92</v>
      </c>
      <c r="G46" s="74">
        <v>30697.15</v>
      </c>
      <c r="H46" s="53">
        <v>70600</v>
      </c>
      <c r="I46" s="53"/>
      <c r="J46" s="74">
        <v>30348</v>
      </c>
      <c r="K46" s="82">
        <f t="shared" si="21"/>
        <v>98.862597993624817</v>
      </c>
      <c r="L46" s="82">
        <f t="shared" si="22"/>
        <v>42.985835694050991</v>
      </c>
    </row>
    <row r="47" spans="2:12" x14ac:dyDescent="0.25">
      <c r="B47" s="8"/>
      <c r="C47" s="8"/>
      <c r="D47" s="8">
        <v>313</v>
      </c>
      <c r="E47" s="8"/>
      <c r="F47" s="63" t="s">
        <v>94</v>
      </c>
      <c r="G47" s="74">
        <f t="shared" ref="G47" si="26">SUM(G48+G49)</f>
        <v>108032.23</v>
      </c>
      <c r="H47" s="53">
        <f t="shared" ref="H47" si="27">SUM(H48+H49)</f>
        <v>244790</v>
      </c>
      <c r="I47" s="53"/>
      <c r="J47" s="74">
        <f t="shared" si="25"/>
        <v>142815.69</v>
      </c>
      <c r="K47" s="82">
        <f t="shared" si="21"/>
        <v>132.19729889867128</v>
      </c>
      <c r="L47" s="82">
        <f t="shared" si="22"/>
        <v>58.342125903835942</v>
      </c>
    </row>
    <row r="48" spans="2:12" x14ac:dyDescent="0.25">
      <c r="B48" s="8"/>
      <c r="C48" s="8"/>
      <c r="D48" s="8"/>
      <c r="E48" s="8">
        <v>3132</v>
      </c>
      <c r="F48" s="63" t="s">
        <v>93</v>
      </c>
      <c r="G48" s="74">
        <v>108032.23</v>
      </c>
      <c r="H48" s="53">
        <v>244790</v>
      </c>
      <c r="I48" s="53"/>
      <c r="J48" s="74">
        <v>142815.69</v>
      </c>
      <c r="K48" s="82">
        <f t="shared" si="21"/>
        <v>132.19729889867128</v>
      </c>
      <c r="L48" s="82">
        <f t="shared" si="22"/>
        <v>58.342125903835942</v>
      </c>
    </row>
    <row r="49" spans="2:12" ht="24" x14ac:dyDescent="0.25">
      <c r="B49" s="8"/>
      <c r="C49" s="8"/>
      <c r="D49" s="8"/>
      <c r="E49" s="8">
        <v>3133</v>
      </c>
      <c r="F49" s="63" t="s">
        <v>137</v>
      </c>
      <c r="G49" s="74"/>
      <c r="H49" s="53"/>
      <c r="I49" s="53"/>
      <c r="J49" s="74"/>
      <c r="K49" s="82">
        <v>0</v>
      </c>
      <c r="L49" s="82">
        <v>0</v>
      </c>
    </row>
    <row r="50" spans="2:12" x14ac:dyDescent="0.25">
      <c r="B50" s="8"/>
      <c r="C50" s="8">
        <v>32</v>
      </c>
      <c r="D50" s="9"/>
      <c r="E50" s="9"/>
      <c r="F50" s="8" t="s">
        <v>12</v>
      </c>
      <c r="G50" s="74">
        <f t="shared" ref="G50" si="28">SUM(G51+G56+G64+G74)</f>
        <v>158729.19</v>
      </c>
      <c r="H50" s="53">
        <f t="shared" ref="H50:J50" si="29">SUM(H51+H56+H64+H74)</f>
        <v>368312</v>
      </c>
      <c r="I50" s="53"/>
      <c r="J50" s="53">
        <f t="shared" si="29"/>
        <v>148774.55000000002</v>
      </c>
      <c r="K50" s="82">
        <f t="shared" si="21"/>
        <v>93.728538525270636</v>
      </c>
      <c r="L50" s="82">
        <f t="shared" si="22"/>
        <v>40.393620082973136</v>
      </c>
    </row>
    <row r="51" spans="2:12" x14ac:dyDescent="0.25">
      <c r="B51" s="8"/>
      <c r="C51" s="8"/>
      <c r="D51" s="8">
        <v>321</v>
      </c>
      <c r="E51" s="8"/>
      <c r="F51" s="8" t="s">
        <v>27</v>
      </c>
      <c r="G51" s="74">
        <f>SUM(G52+G53+G54+G55)</f>
        <v>46848.350000000006</v>
      </c>
      <c r="H51" s="53">
        <f>SUM(H52+H53+H54+H55)</f>
        <v>122533.35</v>
      </c>
      <c r="I51" s="53"/>
      <c r="J51" s="53">
        <f t="shared" ref="J51" si="30">SUM(J52+J53+J54+J55)</f>
        <v>38127.360000000001</v>
      </c>
      <c r="K51" s="82">
        <f t="shared" si="21"/>
        <v>81.384637879455724</v>
      </c>
      <c r="L51" s="82">
        <f t="shared" si="22"/>
        <v>31.115904363995593</v>
      </c>
    </row>
    <row r="52" spans="2:12" x14ac:dyDescent="0.25">
      <c r="B52" s="8"/>
      <c r="C52" s="27"/>
      <c r="D52" s="8"/>
      <c r="E52" s="8">
        <v>3211</v>
      </c>
      <c r="F52" s="33" t="s">
        <v>28</v>
      </c>
      <c r="G52" s="74">
        <v>5098.24</v>
      </c>
      <c r="H52" s="53">
        <v>16060</v>
      </c>
      <c r="I52" s="53"/>
      <c r="J52" s="74">
        <v>5141.7299999999996</v>
      </c>
      <c r="K52" s="82">
        <f t="shared" si="21"/>
        <v>100.85303948029123</v>
      </c>
      <c r="L52" s="82">
        <f t="shared" si="22"/>
        <v>32.015753424657532</v>
      </c>
    </row>
    <row r="53" spans="2:12" ht="25.5" x14ac:dyDescent="0.25">
      <c r="B53" s="8"/>
      <c r="C53" s="27"/>
      <c r="D53" s="9"/>
      <c r="E53" s="60">
        <v>3212</v>
      </c>
      <c r="F53" s="72" t="s">
        <v>119</v>
      </c>
      <c r="G53" s="74">
        <v>24472.91</v>
      </c>
      <c r="H53" s="53">
        <v>59313.35</v>
      </c>
      <c r="I53" s="53"/>
      <c r="J53" s="74">
        <v>29252.63</v>
      </c>
      <c r="K53" s="82">
        <f t="shared" si="21"/>
        <v>119.53065655044701</v>
      </c>
      <c r="L53" s="82">
        <f t="shared" si="22"/>
        <v>49.318795852872924</v>
      </c>
    </row>
    <row r="54" spans="2:12" x14ac:dyDescent="0.25">
      <c r="B54" s="8"/>
      <c r="C54" s="27"/>
      <c r="D54" s="9"/>
      <c r="E54" s="60">
        <v>3213</v>
      </c>
      <c r="F54" s="72" t="s">
        <v>120</v>
      </c>
      <c r="G54" s="74">
        <v>385</v>
      </c>
      <c r="H54" s="53">
        <v>5360</v>
      </c>
      <c r="I54" s="53"/>
      <c r="J54" s="74">
        <v>715</v>
      </c>
      <c r="K54" s="82">
        <f t="shared" si="21"/>
        <v>185.71428571428572</v>
      </c>
      <c r="L54" s="82">
        <f t="shared" si="22"/>
        <v>13.339552238805972</v>
      </c>
    </row>
    <row r="55" spans="2:12" x14ac:dyDescent="0.25">
      <c r="B55" s="8"/>
      <c r="C55" s="27"/>
      <c r="D55" s="9"/>
      <c r="E55" s="60">
        <v>3214</v>
      </c>
      <c r="F55" s="72" t="s">
        <v>233</v>
      </c>
      <c r="G55" s="74">
        <v>16892.2</v>
      </c>
      <c r="H55" s="53">
        <v>41800</v>
      </c>
      <c r="I55" s="53"/>
      <c r="J55" s="74">
        <v>3018</v>
      </c>
      <c r="K55" s="82">
        <v>0</v>
      </c>
      <c r="L55" s="82">
        <f t="shared" si="22"/>
        <v>7.2200956937799043</v>
      </c>
    </row>
    <row r="56" spans="2:12" x14ac:dyDescent="0.25">
      <c r="B56" s="8"/>
      <c r="C56" s="27"/>
      <c r="D56" s="9">
        <v>322</v>
      </c>
      <c r="E56" s="60"/>
      <c r="F56" s="9"/>
      <c r="G56" s="74">
        <f t="shared" ref="G56" si="31">SUM(G57+G58+G59+G60+G61+G62+G63)</f>
        <v>64343.94</v>
      </c>
      <c r="H56" s="53">
        <f t="shared" ref="H56:J56" si="32">SUM(H57+H58+H59+H60+H61+H62+H63)</f>
        <v>163602.78</v>
      </c>
      <c r="I56" s="53"/>
      <c r="J56" s="53">
        <f t="shared" si="32"/>
        <v>73123.130000000019</v>
      </c>
      <c r="K56" s="82">
        <f t="shared" si="21"/>
        <v>113.64415980743487</v>
      </c>
      <c r="L56" s="82">
        <f t="shared" si="22"/>
        <v>44.695530234877438</v>
      </c>
    </row>
    <row r="57" spans="2:12" x14ac:dyDescent="0.25">
      <c r="B57" s="8"/>
      <c r="C57" s="27"/>
      <c r="D57" s="9"/>
      <c r="E57" s="60">
        <v>3221</v>
      </c>
      <c r="F57" s="72" t="s">
        <v>116</v>
      </c>
      <c r="G57" s="74">
        <v>12525.19</v>
      </c>
      <c r="H57" s="53">
        <v>29649.93</v>
      </c>
      <c r="I57" s="53"/>
      <c r="J57" s="74">
        <v>15746.45</v>
      </c>
      <c r="K57" s="82">
        <f t="shared" si="21"/>
        <v>125.71825257740601</v>
      </c>
      <c r="L57" s="82">
        <f t="shared" si="22"/>
        <v>53.107882548120685</v>
      </c>
    </row>
    <row r="58" spans="2:12" x14ac:dyDescent="0.25">
      <c r="B58" s="8"/>
      <c r="C58" s="27"/>
      <c r="D58" s="9"/>
      <c r="E58" s="60">
        <v>3222</v>
      </c>
      <c r="F58" s="72" t="s">
        <v>117</v>
      </c>
      <c r="G58" s="74">
        <v>40622.699999999997</v>
      </c>
      <c r="H58" s="53">
        <v>100332.85</v>
      </c>
      <c r="I58" s="53"/>
      <c r="J58" s="74">
        <v>45804.18</v>
      </c>
      <c r="K58" s="82">
        <f t="shared" si="21"/>
        <v>112.7551344445347</v>
      </c>
      <c r="L58" s="82">
        <f t="shared" si="22"/>
        <v>45.652226563882117</v>
      </c>
    </row>
    <row r="59" spans="2:12" x14ac:dyDescent="0.25">
      <c r="B59" s="8"/>
      <c r="C59" s="27"/>
      <c r="D59" s="9"/>
      <c r="E59" s="60">
        <v>3223</v>
      </c>
      <c r="F59" s="72" t="s">
        <v>118</v>
      </c>
      <c r="G59" s="74">
        <v>10655.47</v>
      </c>
      <c r="H59" s="53">
        <v>26300</v>
      </c>
      <c r="I59" s="53"/>
      <c r="J59" s="74">
        <v>11263.07</v>
      </c>
      <c r="K59" s="82">
        <f t="shared" si="21"/>
        <v>105.70223556539506</v>
      </c>
      <c r="L59" s="82">
        <f t="shared" si="22"/>
        <v>42.825361216730037</v>
      </c>
    </row>
    <row r="60" spans="2:12" ht="25.5" x14ac:dyDescent="0.25">
      <c r="B60" s="8"/>
      <c r="C60" s="27"/>
      <c r="D60" s="9"/>
      <c r="E60" s="71">
        <v>3224</v>
      </c>
      <c r="F60" s="72" t="s">
        <v>95</v>
      </c>
      <c r="G60" s="74">
        <v>191.61</v>
      </c>
      <c r="H60" s="53">
        <v>2035</v>
      </c>
      <c r="I60" s="53"/>
      <c r="J60" s="74">
        <v>260.45999999999998</v>
      </c>
      <c r="K60" s="82">
        <f t="shared" si="21"/>
        <v>135.93236261155471</v>
      </c>
      <c r="L60" s="82">
        <f t="shared" si="22"/>
        <v>12.799017199017198</v>
      </c>
    </row>
    <row r="61" spans="2:12" x14ac:dyDescent="0.25">
      <c r="B61" s="8"/>
      <c r="C61" s="27"/>
      <c r="D61" s="9"/>
      <c r="E61" s="71">
        <v>3225</v>
      </c>
      <c r="F61" s="72" t="s">
        <v>96</v>
      </c>
      <c r="G61" s="74">
        <v>322.99</v>
      </c>
      <c r="H61" s="53">
        <v>3385</v>
      </c>
      <c r="I61" s="53"/>
      <c r="J61" s="74">
        <v>48.97</v>
      </c>
      <c r="K61" s="82">
        <f t="shared" si="21"/>
        <v>15.161460107124059</v>
      </c>
      <c r="L61" s="82">
        <f t="shared" si="22"/>
        <v>1.4466765140324962</v>
      </c>
    </row>
    <row r="62" spans="2:12" x14ac:dyDescent="0.25">
      <c r="B62" s="8"/>
      <c r="C62" s="8"/>
      <c r="D62" s="9"/>
      <c r="E62" s="71">
        <v>3226</v>
      </c>
      <c r="F62" s="72" t="s">
        <v>97</v>
      </c>
      <c r="G62" s="74">
        <v>0</v>
      </c>
      <c r="H62" s="53">
        <v>0</v>
      </c>
      <c r="I62" s="53"/>
      <c r="J62" s="74">
        <v>0</v>
      </c>
      <c r="K62" s="82">
        <v>0</v>
      </c>
      <c r="L62" s="82">
        <v>0</v>
      </c>
    </row>
    <row r="63" spans="2:12" x14ac:dyDescent="0.25">
      <c r="B63" s="10"/>
      <c r="C63" s="11"/>
      <c r="D63" s="11"/>
      <c r="E63" s="71">
        <v>3227</v>
      </c>
      <c r="F63" s="72" t="s">
        <v>98</v>
      </c>
      <c r="G63" s="74">
        <v>25.98</v>
      </c>
      <c r="H63" s="53">
        <v>1900</v>
      </c>
      <c r="I63" s="53"/>
      <c r="J63" s="74">
        <v>0</v>
      </c>
      <c r="K63" s="82">
        <v>0</v>
      </c>
      <c r="L63" s="82">
        <f t="shared" si="22"/>
        <v>0</v>
      </c>
    </row>
    <row r="64" spans="2:12" x14ac:dyDescent="0.25">
      <c r="B64" s="12"/>
      <c r="C64" s="12"/>
      <c r="D64" s="12">
        <v>323</v>
      </c>
      <c r="E64" s="71"/>
      <c r="F64" s="72" t="s">
        <v>121</v>
      </c>
      <c r="G64" s="74">
        <f t="shared" ref="G64" si="33">SUM(G65+G66+G67+G68+G69+G70+G71+G72+G73)</f>
        <v>40858.75</v>
      </c>
      <c r="H64" s="53">
        <f t="shared" ref="H64:J64" si="34">SUM(H65+H66+H67+H68+H69+H70+H71+H72+H73)</f>
        <v>64383.869999999995</v>
      </c>
      <c r="I64" s="53"/>
      <c r="J64" s="53">
        <f t="shared" si="34"/>
        <v>25826.71</v>
      </c>
      <c r="K64" s="82">
        <f t="shared" si="21"/>
        <v>63.209740875577445</v>
      </c>
      <c r="L64" s="82">
        <f t="shared" si="22"/>
        <v>40.113634051510104</v>
      </c>
    </row>
    <row r="65" spans="2:12" x14ac:dyDescent="0.25">
      <c r="B65" s="12"/>
      <c r="C65" s="12"/>
      <c r="D65" s="8"/>
      <c r="E65" s="71">
        <v>3231</v>
      </c>
      <c r="F65" s="72" t="s">
        <v>99</v>
      </c>
      <c r="G65" s="74">
        <v>10247.61</v>
      </c>
      <c r="H65" s="53">
        <v>17206.2</v>
      </c>
      <c r="I65" s="75"/>
      <c r="J65" s="74">
        <v>8211.6200000000008</v>
      </c>
      <c r="K65" s="82">
        <f t="shared" si="21"/>
        <v>80.132050302460769</v>
      </c>
      <c r="L65" s="82">
        <f t="shared" si="22"/>
        <v>47.724773628110803</v>
      </c>
    </row>
    <row r="66" spans="2:12" x14ac:dyDescent="0.25">
      <c r="B66" s="68"/>
      <c r="C66" s="68"/>
      <c r="D66" s="69"/>
      <c r="E66" s="71">
        <v>3232</v>
      </c>
      <c r="F66" s="72" t="s">
        <v>100</v>
      </c>
      <c r="G66" s="74">
        <v>12911.82</v>
      </c>
      <c r="H66" s="76">
        <v>15145</v>
      </c>
      <c r="I66" s="77"/>
      <c r="J66" s="74">
        <v>3604.94</v>
      </c>
      <c r="K66" s="82">
        <f t="shared" si="21"/>
        <v>27.919689091080883</v>
      </c>
      <c r="L66" s="82">
        <f t="shared" si="22"/>
        <v>23.802839220864971</v>
      </c>
    </row>
    <row r="67" spans="2:12" x14ac:dyDescent="0.25">
      <c r="B67" s="32"/>
      <c r="C67" s="70"/>
      <c r="D67" s="70"/>
      <c r="E67" s="71">
        <v>3233</v>
      </c>
      <c r="F67" s="72" t="s">
        <v>101</v>
      </c>
      <c r="G67" s="74">
        <v>350.9</v>
      </c>
      <c r="H67" s="74">
        <v>600</v>
      </c>
      <c r="I67" s="74"/>
      <c r="J67" s="74">
        <v>333.5</v>
      </c>
      <c r="K67" s="82">
        <f t="shared" si="21"/>
        <v>95.041322314049594</v>
      </c>
      <c r="L67" s="82">
        <f t="shared" si="22"/>
        <v>55.583333333333329</v>
      </c>
    </row>
    <row r="68" spans="2:12" x14ac:dyDescent="0.25">
      <c r="B68" s="32"/>
      <c r="C68" s="70"/>
      <c r="D68" s="70"/>
      <c r="E68" s="71">
        <v>3234</v>
      </c>
      <c r="F68" s="72" t="s">
        <v>102</v>
      </c>
      <c r="G68" s="74">
        <v>4735.76</v>
      </c>
      <c r="H68" s="74">
        <v>10500</v>
      </c>
      <c r="I68" s="74"/>
      <c r="J68" s="74">
        <v>3270.73</v>
      </c>
      <c r="K68" s="82">
        <f t="shared" si="21"/>
        <v>69.064521850769466</v>
      </c>
      <c r="L68" s="82">
        <f t="shared" si="22"/>
        <v>31.149809523809523</v>
      </c>
    </row>
    <row r="69" spans="2:12" x14ac:dyDescent="0.25">
      <c r="B69" s="32"/>
      <c r="C69" s="70"/>
      <c r="D69" s="70"/>
      <c r="E69" s="71">
        <v>3235</v>
      </c>
      <c r="F69" s="72" t="s">
        <v>103</v>
      </c>
      <c r="G69" s="74">
        <v>1714.89</v>
      </c>
      <c r="H69" s="74">
        <v>5700</v>
      </c>
      <c r="I69" s="74"/>
      <c r="J69" s="74">
        <v>4350.91</v>
      </c>
      <c r="K69" s="82">
        <f t="shared" si="21"/>
        <v>253.71364927196493</v>
      </c>
      <c r="L69" s="82">
        <f t="shared" si="22"/>
        <v>76.331754385964913</v>
      </c>
    </row>
    <row r="70" spans="2:12" x14ac:dyDescent="0.25">
      <c r="B70" s="32"/>
      <c r="C70" s="70"/>
      <c r="D70" s="70"/>
      <c r="E70" s="71">
        <v>3236</v>
      </c>
      <c r="F70" s="72" t="s">
        <v>104</v>
      </c>
      <c r="G70" s="74">
        <v>0</v>
      </c>
      <c r="H70" s="74">
        <v>3300</v>
      </c>
      <c r="I70" s="74"/>
      <c r="J70" s="74">
        <v>0</v>
      </c>
      <c r="K70" s="82">
        <v>0</v>
      </c>
      <c r="L70" s="82">
        <f t="shared" si="22"/>
        <v>0</v>
      </c>
    </row>
    <row r="71" spans="2:12" x14ac:dyDescent="0.25">
      <c r="B71" s="32"/>
      <c r="C71" s="70"/>
      <c r="D71" s="70"/>
      <c r="E71" s="71">
        <v>3237</v>
      </c>
      <c r="F71" s="72" t="s">
        <v>105</v>
      </c>
      <c r="G71" s="74">
        <v>4175.74</v>
      </c>
      <c r="H71" s="74">
        <v>4651.96</v>
      </c>
      <c r="I71" s="74"/>
      <c r="J71" s="74">
        <v>2431.5500000000002</v>
      </c>
      <c r="K71" s="82">
        <f t="shared" si="21"/>
        <v>58.230397486433546</v>
      </c>
      <c r="L71" s="82">
        <f t="shared" si="22"/>
        <v>52.269366030662347</v>
      </c>
    </row>
    <row r="72" spans="2:12" x14ac:dyDescent="0.25">
      <c r="B72" s="32"/>
      <c r="C72" s="70"/>
      <c r="D72" s="70"/>
      <c r="E72" s="71">
        <v>3238</v>
      </c>
      <c r="F72" s="72" t="s">
        <v>106</v>
      </c>
      <c r="G72" s="74">
        <v>422.46</v>
      </c>
      <c r="H72" s="74">
        <v>770</v>
      </c>
      <c r="I72" s="74"/>
      <c r="J72" s="74">
        <v>469.96</v>
      </c>
      <c r="K72" s="82">
        <f t="shared" si="21"/>
        <v>111.2436680395777</v>
      </c>
      <c r="L72" s="82">
        <f t="shared" si="22"/>
        <v>61.033766233766229</v>
      </c>
    </row>
    <row r="73" spans="2:12" x14ac:dyDescent="0.25">
      <c r="B73" s="32"/>
      <c r="C73" s="70"/>
      <c r="D73" s="70"/>
      <c r="E73" s="71">
        <v>3239</v>
      </c>
      <c r="F73" s="72" t="s">
        <v>107</v>
      </c>
      <c r="G73" s="74">
        <v>6299.57</v>
      </c>
      <c r="H73" s="74">
        <v>6510.71</v>
      </c>
      <c r="I73" s="74"/>
      <c r="J73" s="74">
        <v>3153.5</v>
      </c>
      <c r="K73" s="82">
        <f t="shared" si="21"/>
        <v>50.05897227906032</v>
      </c>
      <c r="L73" s="82">
        <f t="shared" si="22"/>
        <v>48.435577686611751</v>
      </c>
    </row>
    <row r="74" spans="2:12" x14ac:dyDescent="0.25">
      <c r="B74" s="32"/>
      <c r="C74" s="70"/>
      <c r="D74" s="70">
        <v>329</v>
      </c>
      <c r="E74" s="71"/>
      <c r="F74" s="72" t="s">
        <v>115</v>
      </c>
      <c r="G74" s="74">
        <f>SUM(G75+G76+G77+G78+G79+G80+G81)</f>
        <v>6678.15</v>
      </c>
      <c r="H74" s="74">
        <f>SUM(H75+H76+H77+H78+H79+H80+H81)</f>
        <v>17792</v>
      </c>
      <c r="I74" s="74"/>
      <c r="J74" s="74">
        <f t="shared" ref="J74" si="35">SUM(J75+J76+J77+J78+J79+J80+J81)</f>
        <v>11697.35</v>
      </c>
      <c r="K74" s="82">
        <f t="shared" si="21"/>
        <v>175.15853941585618</v>
      </c>
      <c r="L74" s="82">
        <f t="shared" si="22"/>
        <v>65.744997751798564</v>
      </c>
    </row>
    <row r="75" spans="2:12" ht="25.5" x14ac:dyDescent="0.25">
      <c r="B75" s="32"/>
      <c r="C75" s="70"/>
      <c r="D75" s="70"/>
      <c r="E75" s="71">
        <v>3291</v>
      </c>
      <c r="F75" s="73" t="s">
        <v>108</v>
      </c>
      <c r="G75" s="74">
        <v>471.59</v>
      </c>
      <c r="H75" s="74">
        <v>2700</v>
      </c>
      <c r="I75" s="74"/>
      <c r="J75" s="74">
        <v>538.99</v>
      </c>
      <c r="K75" s="82">
        <f t="shared" si="21"/>
        <v>114.29207574376048</v>
      </c>
      <c r="L75" s="82">
        <f t="shared" si="22"/>
        <v>19.962592592592593</v>
      </c>
    </row>
    <row r="76" spans="2:12" x14ac:dyDescent="0.25">
      <c r="B76" s="32"/>
      <c r="C76" s="70"/>
      <c r="D76" s="70"/>
      <c r="E76" s="71">
        <v>3292</v>
      </c>
      <c r="F76" s="72" t="s">
        <v>109</v>
      </c>
      <c r="G76" s="74">
        <v>1290.52</v>
      </c>
      <c r="H76" s="74">
        <v>3800</v>
      </c>
      <c r="I76" s="74"/>
      <c r="J76" s="74">
        <v>2701.58</v>
      </c>
      <c r="K76" s="82">
        <f t="shared" si="21"/>
        <v>209.34042091559994</v>
      </c>
      <c r="L76" s="82">
        <f t="shared" si="22"/>
        <v>71.094210526315791</v>
      </c>
    </row>
    <row r="77" spans="2:12" x14ac:dyDescent="0.25">
      <c r="B77" s="32"/>
      <c r="C77" s="70"/>
      <c r="D77" s="70"/>
      <c r="E77" s="71">
        <v>3293</v>
      </c>
      <c r="F77" s="72" t="s">
        <v>110</v>
      </c>
      <c r="G77" s="74">
        <v>0</v>
      </c>
      <c r="H77" s="74">
        <v>0</v>
      </c>
      <c r="I77" s="74"/>
      <c r="J77" s="74">
        <v>0</v>
      </c>
      <c r="K77" s="82"/>
      <c r="L77" s="82"/>
    </row>
    <row r="78" spans="2:12" x14ac:dyDescent="0.25">
      <c r="B78" s="32"/>
      <c r="C78" s="70"/>
      <c r="D78" s="70"/>
      <c r="E78" s="71">
        <v>3294</v>
      </c>
      <c r="F78" s="72" t="s">
        <v>111</v>
      </c>
      <c r="G78" s="74">
        <v>828.09</v>
      </c>
      <c r="H78" s="74">
        <v>1000</v>
      </c>
      <c r="I78" s="74"/>
      <c r="J78" s="74">
        <v>845</v>
      </c>
      <c r="K78" s="82">
        <f t="shared" si="21"/>
        <v>102.04204856959991</v>
      </c>
      <c r="L78" s="82">
        <f t="shared" si="22"/>
        <v>84.5</v>
      </c>
    </row>
    <row r="79" spans="2:12" x14ac:dyDescent="0.25">
      <c r="B79" s="32"/>
      <c r="C79" s="70"/>
      <c r="D79" s="70"/>
      <c r="E79" s="71">
        <v>3295</v>
      </c>
      <c r="F79" s="72" t="s">
        <v>112</v>
      </c>
      <c r="G79" s="74">
        <v>2121.04</v>
      </c>
      <c r="H79" s="74">
        <v>5003.9799999999996</v>
      </c>
      <c r="I79" s="74"/>
      <c r="J79" s="74">
        <v>4055.5</v>
      </c>
      <c r="K79" s="82">
        <f t="shared" si="21"/>
        <v>191.20337193075096</v>
      </c>
      <c r="L79" s="82">
        <f t="shared" si="22"/>
        <v>81.04548779171779</v>
      </c>
    </row>
    <row r="80" spans="2:12" x14ac:dyDescent="0.25">
      <c r="B80" s="32"/>
      <c r="C80" s="70"/>
      <c r="D80" s="70"/>
      <c r="E80" s="71" t="s">
        <v>113</v>
      </c>
      <c r="F80" s="72" t="s">
        <v>114</v>
      </c>
      <c r="G80" s="74">
        <v>0</v>
      </c>
      <c r="H80" s="74">
        <v>0</v>
      </c>
      <c r="I80" s="74"/>
      <c r="J80" s="74">
        <v>0</v>
      </c>
      <c r="K80" s="82"/>
      <c r="L80" s="82"/>
    </row>
    <row r="81" spans="2:12" x14ac:dyDescent="0.25">
      <c r="B81" s="32"/>
      <c r="C81" s="70"/>
      <c r="D81" s="70"/>
      <c r="E81" s="71">
        <v>3299</v>
      </c>
      <c r="F81" s="72" t="s">
        <v>115</v>
      </c>
      <c r="G81" s="74">
        <v>1966.91</v>
      </c>
      <c r="H81" s="74">
        <v>5288.02</v>
      </c>
      <c r="I81" s="74"/>
      <c r="J81" s="74">
        <v>3556.28</v>
      </c>
      <c r="K81" s="82">
        <f t="shared" si="21"/>
        <v>180.80542576935397</v>
      </c>
      <c r="L81" s="82">
        <f t="shared" si="22"/>
        <v>67.251636718469285</v>
      </c>
    </row>
    <row r="82" spans="2:12" x14ac:dyDescent="0.25">
      <c r="B82" s="70"/>
      <c r="C82" s="70">
        <v>34</v>
      </c>
      <c r="D82" s="70"/>
      <c r="E82" s="71"/>
      <c r="F82" s="73" t="s">
        <v>122</v>
      </c>
      <c r="G82" s="74">
        <f t="shared" ref="G82:J82" si="36">SUM(G83)</f>
        <v>522.84</v>
      </c>
      <c r="H82" s="74">
        <f t="shared" si="36"/>
        <v>1100</v>
      </c>
      <c r="I82" s="74"/>
      <c r="J82" s="74">
        <f t="shared" si="36"/>
        <v>592.71</v>
      </c>
      <c r="K82" s="82">
        <f t="shared" si="21"/>
        <v>113.36355290337387</v>
      </c>
      <c r="L82" s="82">
        <f t="shared" si="22"/>
        <v>53.882727272727273</v>
      </c>
    </row>
    <row r="83" spans="2:12" x14ac:dyDescent="0.25">
      <c r="B83" s="70"/>
      <c r="C83" s="70"/>
      <c r="D83" s="70">
        <v>343</v>
      </c>
      <c r="E83" s="9"/>
      <c r="F83" s="72" t="s">
        <v>124</v>
      </c>
      <c r="G83" s="74">
        <f t="shared" ref="G83" si="37">SUM(G84+G85)</f>
        <v>522.84</v>
      </c>
      <c r="H83" s="74">
        <f t="shared" ref="H83:J83" si="38">SUM(H84+H85)</f>
        <v>1100</v>
      </c>
      <c r="I83" s="74"/>
      <c r="J83" s="74">
        <f t="shared" si="38"/>
        <v>592.71</v>
      </c>
      <c r="K83" s="82">
        <f t="shared" si="21"/>
        <v>113.36355290337387</v>
      </c>
      <c r="L83" s="82">
        <f t="shared" si="22"/>
        <v>53.882727272727273</v>
      </c>
    </row>
    <row r="84" spans="2:12" x14ac:dyDescent="0.25">
      <c r="B84" s="70"/>
      <c r="C84" s="70"/>
      <c r="D84" s="70"/>
      <c r="E84" s="8">
        <v>3431</v>
      </c>
      <c r="F84" s="73" t="s">
        <v>123</v>
      </c>
      <c r="G84" s="74">
        <v>522.84</v>
      </c>
      <c r="H84" s="74">
        <v>1100</v>
      </c>
      <c r="I84" s="74"/>
      <c r="J84" s="74">
        <v>592.71</v>
      </c>
      <c r="K84" s="82">
        <f t="shared" si="21"/>
        <v>113.36355290337387</v>
      </c>
      <c r="L84" s="82">
        <f t="shared" si="22"/>
        <v>53.882727272727273</v>
      </c>
    </row>
    <row r="85" spans="2:12" x14ac:dyDescent="0.25">
      <c r="B85" s="70"/>
      <c r="C85" s="70"/>
      <c r="D85" s="70"/>
      <c r="E85" s="8">
        <v>3433</v>
      </c>
      <c r="F85" s="61" t="s">
        <v>138</v>
      </c>
      <c r="G85" s="74"/>
      <c r="H85" s="74"/>
      <c r="I85" s="74"/>
      <c r="J85" s="74">
        <v>0</v>
      </c>
      <c r="K85" s="82"/>
      <c r="L85" s="82"/>
    </row>
    <row r="86" spans="2:12" ht="25.5" x14ac:dyDescent="0.25">
      <c r="B86" s="70"/>
      <c r="C86" s="70">
        <v>37</v>
      </c>
      <c r="D86" s="70"/>
      <c r="E86" s="9"/>
      <c r="F86" s="72" t="s">
        <v>126</v>
      </c>
      <c r="G86" s="74">
        <f t="shared" ref="G86:J87" si="39">SUM(G87)</f>
        <v>0</v>
      </c>
      <c r="H86" s="74">
        <f t="shared" si="39"/>
        <v>32000</v>
      </c>
      <c r="I86" s="74"/>
      <c r="J86" s="74">
        <f t="shared" si="39"/>
        <v>64.89</v>
      </c>
      <c r="K86" s="82"/>
      <c r="L86" s="82">
        <f t="shared" si="22"/>
        <v>0.20278125000000002</v>
      </c>
    </row>
    <row r="87" spans="2:12" ht="25.5" x14ac:dyDescent="0.25">
      <c r="B87" s="70"/>
      <c r="C87" s="70"/>
      <c r="D87" s="70">
        <v>372</v>
      </c>
      <c r="E87" s="11"/>
      <c r="F87" s="73" t="s">
        <v>127</v>
      </c>
      <c r="G87" s="74">
        <f t="shared" si="39"/>
        <v>0</v>
      </c>
      <c r="H87" s="74">
        <f t="shared" si="39"/>
        <v>32000</v>
      </c>
      <c r="I87" s="74"/>
      <c r="J87" s="74">
        <f t="shared" si="39"/>
        <v>64.89</v>
      </c>
      <c r="K87" s="82"/>
      <c r="L87" s="82">
        <f t="shared" si="22"/>
        <v>0.20278125000000002</v>
      </c>
    </row>
    <row r="88" spans="2:12" x14ac:dyDescent="0.25">
      <c r="B88" s="70"/>
      <c r="C88" s="70"/>
      <c r="D88" s="70"/>
      <c r="E88" s="12">
        <v>3722</v>
      </c>
      <c r="F88" s="72" t="s">
        <v>125</v>
      </c>
      <c r="G88" s="74">
        <v>0</v>
      </c>
      <c r="H88" s="74">
        <v>32000</v>
      </c>
      <c r="I88" s="74"/>
      <c r="J88" s="74">
        <v>64.89</v>
      </c>
      <c r="K88" s="82"/>
      <c r="L88" s="82">
        <f t="shared" si="22"/>
        <v>0.20278125000000002</v>
      </c>
    </row>
    <row r="89" spans="2:12" ht="25.5" x14ac:dyDescent="0.25">
      <c r="B89" s="70"/>
      <c r="C89" s="70">
        <v>38</v>
      </c>
      <c r="D89" s="70"/>
      <c r="E89" s="12"/>
      <c r="F89" s="72" t="s">
        <v>252</v>
      </c>
      <c r="G89" s="74"/>
      <c r="H89" s="74">
        <f>SUM(H90)</f>
        <v>1000</v>
      </c>
      <c r="I89" s="74"/>
      <c r="J89" s="74">
        <f>SUM(J90)</f>
        <v>0</v>
      </c>
      <c r="K89" s="82"/>
      <c r="L89" s="82"/>
    </row>
    <row r="90" spans="2:12" x14ac:dyDescent="0.25">
      <c r="B90" s="70"/>
      <c r="C90" s="70"/>
      <c r="D90" s="70">
        <v>381</v>
      </c>
      <c r="E90" s="12"/>
      <c r="F90" s="72" t="s">
        <v>251</v>
      </c>
      <c r="G90" s="74"/>
      <c r="H90" s="74">
        <f>SUM(H91)</f>
        <v>1000</v>
      </c>
      <c r="I90" s="74"/>
      <c r="J90" s="74">
        <f>SUM(J91)</f>
        <v>0</v>
      </c>
      <c r="K90" s="82"/>
      <c r="L90" s="82"/>
    </row>
    <row r="91" spans="2:12" x14ac:dyDescent="0.25">
      <c r="B91" s="70"/>
      <c r="C91" s="70"/>
      <c r="D91" s="70"/>
      <c r="E91" s="12">
        <v>3812</v>
      </c>
      <c r="F91" s="72" t="s">
        <v>248</v>
      </c>
      <c r="G91" s="74"/>
      <c r="H91" s="74">
        <v>1000</v>
      </c>
      <c r="I91" s="74"/>
      <c r="J91" s="74">
        <v>0</v>
      </c>
      <c r="K91" s="82"/>
      <c r="L91" s="82"/>
    </row>
    <row r="92" spans="2:12" x14ac:dyDescent="0.25">
      <c r="B92" s="78">
        <v>4</v>
      </c>
      <c r="C92" s="78"/>
      <c r="D92" s="78"/>
      <c r="E92" s="27"/>
      <c r="F92" s="83" t="s">
        <v>5</v>
      </c>
      <c r="G92" s="74">
        <f t="shared" ref="G92:J92" si="40">SUM(G93)</f>
        <v>1900.1</v>
      </c>
      <c r="H92" s="79">
        <f t="shared" si="40"/>
        <v>68900</v>
      </c>
      <c r="I92" s="79"/>
      <c r="J92" s="79">
        <f t="shared" si="40"/>
        <v>1773.0199999999998</v>
      </c>
      <c r="K92" s="82">
        <f t="shared" si="21"/>
        <v>93.31193095100258</v>
      </c>
      <c r="L92" s="82">
        <f t="shared" si="22"/>
        <v>2.5733236574746003</v>
      </c>
    </row>
    <row r="93" spans="2:12" x14ac:dyDescent="0.25">
      <c r="B93" s="70"/>
      <c r="C93" s="70">
        <v>42</v>
      </c>
      <c r="D93" s="70"/>
      <c r="E93" s="8"/>
      <c r="F93" s="73" t="s">
        <v>133</v>
      </c>
      <c r="G93" s="74">
        <f t="shared" ref="G93" si="41">SUM(G94+G98+G100)</f>
        <v>1900.1</v>
      </c>
      <c r="H93" s="74">
        <f t="shared" ref="H93:J93" si="42">SUM(H94+H98+H100)</f>
        <v>68900</v>
      </c>
      <c r="I93" s="74"/>
      <c r="J93" s="74">
        <f t="shared" si="42"/>
        <v>1773.0199999999998</v>
      </c>
      <c r="K93" s="82">
        <f t="shared" si="21"/>
        <v>93.31193095100258</v>
      </c>
      <c r="L93" s="82">
        <f t="shared" si="22"/>
        <v>2.5733236574746003</v>
      </c>
    </row>
    <row r="94" spans="2:12" x14ac:dyDescent="0.25">
      <c r="B94" s="70"/>
      <c r="C94" s="70"/>
      <c r="D94" s="70">
        <v>422</v>
      </c>
      <c r="E94" s="70"/>
      <c r="F94" s="72" t="s">
        <v>134</v>
      </c>
      <c r="G94" s="74">
        <f t="shared" ref="G94" si="43">SUM(G95+G96+G97)</f>
        <v>1778.01</v>
      </c>
      <c r="H94" s="74">
        <f t="shared" ref="H94:J94" si="44">SUM(H95+H96+H97)</f>
        <v>42400</v>
      </c>
      <c r="I94" s="74"/>
      <c r="J94" s="74">
        <f t="shared" si="44"/>
        <v>1433.9499999999998</v>
      </c>
      <c r="K94" s="82">
        <f t="shared" si="21"/>
        <v>80.649152704427976</v>
      </c>
      <c r="L94" s="82">
        <f t="shared" si="22"/>
        <v>3.3819575471698107</v>
      </c>
    </row>
    <row r="95" spans="2:12" x14ac:dyDescent="0.25">
      <c r="B95" s="70"/>
      <c r="C95" s="70"/>
      <c r="D95" s="70"/>
      <c r="E95" s="70">
        <v>4221</v>
      </c>
      <c r="F95" s="72" t="s">
        <v>128</v>
      </c>
      <c r="G95" s="74">
        <v>1778.01</v>
      </c>
      <c r="H95" s="74">
        <v>27500</v>
      </c>
      <c r="I95" s="74"/>
      <c r="J95" s="74">
        <v>504.9</v>
      </c>
      <c r="K95" s="82">
        <f t="shared" si="21"/>
        <v>28.39691565289284</v>
      </c>
      <c r="L95" s="82">
        <f t="shared" si="22"/>
        <v>1.8359999999999999</v>
      </c>
    </row>
    <row r="96" spans="2:12" x14ac:dyDescent="0.25">
      <c r="B96" s="70"/>
      <c r="C96" s="70"/>
      <c r="D96" s="70"/>
      <c r="E96" s="70">
        <v>4223</v>
      </c>
      <c r="F96" s="72" t="s">
        <v>129</v>
      </c>
      <c r="G96" s="74">
        <v>0</v>
      </c>
      <c r="H96" s="74">
        <v>200</v>
      </c>
      <c r="I96" s="74"/>
      <c r="J96" s="74">
        <v>0</v>
      </c>
      <c r="K96" s="82"/>
      <c r="L96" s="82"/>
    </row>
    <row r="97" spans="2:12" x14ac:dyDescent="0.25">
      <c r="B97" s="70"/>
      <c r="C97" s="70"/>
      <c r="D97" s="70"/>
      <c r="E97" s="70">
        <v>4226</v>
      </c>
      <c r="F97" s="72" t="s">
        <v>130</v>
      </c>
      <c r="G97" s="74">
        <v>0</v>
      </c>
      <c r="H97" s="74">
        <v>14700</v>
      </c>
      <c r="I97" s="74"/>
      <c r="J97" s="74">
        <v>929.05</v>
      </c>
      <c r="K97" s="82"/>
      <c r="L97" s="82">
        <f t="shared" si="22"/>
        <v>6.3200680272108842</v>
      </c>
    </row>
    <row r="98" spans="2:12" ht="25.5" x14ac:dyDescent="0.25">
      <c r="B98" s="70"/>
      <c r="C98" s="70"/>
      <c r="D98" s="70">
        <v>424</v>
      </c>
      <c r="E98" s="70"/>
      <c r="F98" s="72" t="s">
        <v>135</v>
      </c>
      <c r="G98" s="74">
        <f t="shared" ref="G98:J100" si="45">SUM(G99)</f>
        <v>122.09</v>
      </c>
      <c r="H98" s="74">
        <f>SUM(H99)</f>
        <v>26500</v>
      </c>
      <c r="I98" s="74"/>
      <c r="J98" s="74">
        <f t="shared" ref="J98" si="46">SUM(J99)</f>
        <v>339.07</v>
      </c>
      <c r="K98" s="82">
        <f t="shared" si="21"/>
        <v>277.721353100172</v>
      </c>
      <c r="L98" s="82">
        <f t="shared" si="22"/>
        <v>1.2795094339622641</v>
      </c>
    </row>
    <row r="99" spans="2:12" x14ac:dyDescent="0.25">
      <c r="B99" s="70"/>
      <c r="C99" s="70"/>
      <c r="D99" s="70"/>
      <c r="E99" s="70">
        <v>4241</v>
      </c>
      <c r="F99" s="72" t="s">
        <v>131</v>
      </c>
      <c r="G99" s="74">
        <v>122.09</v>
      </c>
      <c r="H99" s="74">
        <v>26500</v>
      </c>
      <c r="I99" s="74"/>
      <c r="J99" s="74">
        <v>339.07</v>
      </c>
      <c r="K99" s="82">
        <f t="shared" si="21"/>
        <v>277.721353100172</v>
      </c>
      <c r="L99" s="82">
        <f t="shared" si="22"/>
        <v>1.2795094339622641</v>
      </c>
    </row>
    <row r="100" spans="2:12" x14ac:dyDescent="0.25">
      <c r="B100" s="70"/>
      <c r="C100" s="70"/>
      <c r="D100" s="70">
        <v>426</v>
      </c>
      <c r="E100" s="70"/>
      <c r="F100" s="72" t="s">
        <v>136</v>
      </c>
      <c r="G100" s="74">
        <f t="shared" ref="G100:J102" si="47">SUM(G101)</f>
        <v>0</v>
      </c>
      <c r="H100" s="74">
        <f t="shared" si="47"/>
        <v>0</v>
      </c>
      <c r="I100" s="74"/>
      <c r="J100" s="74">
        <f t="shared" si="45"/>
        <v>0</v>
      </c>
      <c r="K100" s="82"/>
      <c r="L100" s="82">
        <v>0</v>
      </c>
    </row>
    <row r="101" spans="2:12" x14ac:dyDescent="0.25">
      <c r="B101" s="70"/>
      <c r="C101" s="70"/>
      <c r="D101" s="70"/>
      <c r="E101" s="70">
        <v>4262</v>
      </c>
      <c r="F101" s="72" t="s">
        <v>132</v>
      </c>
      <c r="G101" s="74">
        <v>0</v>
      </c>
      <c r="H101" s="74">
        <v>0</v>
      </c>
      <c r="I101" s="74"/>
      <c r="J101" s="74">
        <v>0</v>
      </c>
      <c r="K101" s="82"/>
      <c r="L101" s="82">
        <v>0</v>
      </c>
    </row>
    <row r="102" spans="2:12" x14ac:dyDescent="0.25">
      <c r="B102" s="70"/>
      <c r="C102" s="70"/>
      <c r="D102" s="70"/>
      <c r="E102" s="70"/>
      <c r="F102" s="70"/>
      <c r="G102" s="74"/>
      <c r="H102" s="70"/>
      <c r="I102" s="70"/>
      <c r="J102" s="74">
        <f t="shared" si="47"/>
        <v>0</v>
      </c>
      <c r="K102" s="70"/>
      <c r="L102" s="70"/>
    </row>
    <row r="103" spans="2:12" x14ac:dyDescent="0.25">
      <c r="J103" s="74">
        <v>0</v>
      </c>
    </row>
    <row r="104" spans="2:12" x14ac:dyDescent="0.25">
      <c r="J104" s="74"/>
    </row>
  </sheetData>
  <protectedRanges>
    <protectedRange algorithmName="SHA-512" hashValue="R8frfBQ/MhInQYm+jLEgMwgPwCkrGPIUaxyIFLRSCn/+fIsUU6bmJDax/r7gTh2PEAEvgODYwg0rRRjqSM/oww==" saltValue="tbZzHO5lCNHCDH5y3XGZag==" spinCount="100000" sqref="F30" name="Range1_6"/>
    <protectedRange algorithmName="SHA-512" hashValue="R8frfBQ/MhInQYm+jLEgMwgPwCkrGPIUaxyIFLRSCn/+fIsUU6bmJDax/r7gTh2PEAEvgODYwg0rRRjqSM/oww==" saltValue="tbZzHO5lCNHCDH5y3XGZag==" spinCount="100000" sqref="F31:F33" name="Range1_7"/>
    <protectedRange algorithmName="SHA-512" hashValue="R8frfBQ/MhInQYm+jLEgMwgPwCkrGPIUaxyIFLRSCn/+fIsUU6bmJDax/r7gTh2PEAEvgODYwg0rRRjqSM/oww==" saltValue="tbZzHO5lCNHCDH5y3XGZag==" spinCount="100000" sqref="F48" name="Range1_10"/>
    <protectedRange algorithmName="SHA-512" hashValue="R8frfBQ/MhInQYm+jLEgMwgPwCkrGPIUaxyIFLRSCn/+fIsUU6bmJDax/r7gTh2PEAEvgODYwg0rRRjqSM/oww==" saltValue="tbZzHO5lCNHCDH5y3XGZag==" spinCount="100000" sqref="F47" name="Range1_11"/>
    <protectedRange algorithmName="SHA-512" hashValue="R8frfBQ/MhInQYm+jLEgMwgPwCkrGPIUaxyIFLRSCn/+fIsUU6bmJDax/r7gTh2PEAEvgODYwg0rRRjqSM/oww==" saltValue="tbZzHO5lCNHCDH5y3XGZag==" spinCount="100000" sqref="E60:F82" name="Range1_12"/>
    <protectedRange algorithmName="SHA-512" hashValue="R8frfBQ/MhInQYm+jLEgMwgPwCkrGPIUaxyIFLRSCn/+fIsUU6bmJDax/r7gTh2PEAEvgODYwg0rRRjqSM/oww==" saltValue="tbZzHO5lCNHCDH5y3XGZag==" spinCount="100000" sqref="F57:F59" name="Range1_13"/>
    <protectedRange algorithmName="SHA-512" hashValue="R8frfBQ/MhInQYm+jLEgMwgPwCkrGPIUaxyIFLRSCn/+fIsUU6bmJDax/r7gTh2PEAEvgODYwg0rRRjqSM/oww==" saltValue="tbZzHO5lCNHCDH5y3XGZag==" spinCount="100000" sqref="F53:F55" name="Range1_14"/>
    <protectedRange algorithmName="SHA-512" hashValue="R8frfBQ/MhInQYm+jLEgMwgPwCkrGPIUaxyIFLRSCn/+fIsUU6bmJDax/r7gTh2PEAEvgODYwg0rRRjqSM/oww==" saltValue="tbZzHO5lCNHCDH5y3XGZag==" spinCount="100000" sqref="F83" name="Range1_15"/>
    <protectedRange algorithmName="SHA-512" hashValue="R8frfBQ/MhInQYm+jLEgMwgPwCkrGPIUaxyIFLRSCn/+fIsUU6bmJDax/r7gTh2PEAEvgODYwg0rRRjqSM/oww==" saltValue="tbZzHO5lCNHCDH5y3XGZag==" spinCount="100000" sqref="F84" name="Range1_16"/>
    <protectedRange algorithmName="SHA-512" hashValue="R8frfBQ/MhInQYm+jLEgMwgPwCkrGPIUaxyIFLRSCn/+fIsUU6bmJDax/r7gTh2PEAEvgODYwg0rRRjqSM/oww==" saltValue="tbZzHO5lCNHCDH5y3XGZag==" spinCount="100000" sqref="F86" name="Range1_17"/>
    <protectedRange algorithmName="SHA-512" hashValue="R8frfBQ/MhInQYm+jLEgMwgPwCkrGPIUaxyIFLRSCn/+fIsUU6bmJDax/r7gTh2PEAEvgODYwg0rRRjqSM/oww==" saltValue="tbZzHO5lCNHCDH5y3XGZag==" spinCount="100000" sqref="F87" name="Range1_18"/>
    <protectedRange algorithmName="SHA-512" hashValue="R8frfBQ/MhInQYm+jLEgMwgPwCkrGPIUaxyIFLRSCn/+fIsUU6bmJDax/r7gTh2PEAEvgODYwg0rRRjqSM/oww==" saltValue="tbZzHO5lCNHCDH5y3XGZag==" spinCount="100000" sqref="F88:F91" name="Range1_20"/>
    <protectedRange algorithmName="SHA-512" hashValue="R8frfBQ/MhInQYm+jLEgMwgPwCkrGPIUaxyIFLRSCn/+fIsUU6bmJDax/r7gTh2PEAEvgODYwg0rRRjqSM/oww==" saltValue="tbZzHO5lCNHCDH5y3XGZag==" spinCount="100000" sqref="F92" name="Range1_21"/>
    <protectedRange algorithmName="SHA-512" hashValue="R8frfBQ/MhInQYm+jLEgMwgPwCkrGPIUaxyIFLRSCn/+fIsUU6bmJDax/r7gTh2PEAEvgODYwg0rRRjqSM/oww==" saltValue="tbZzHO5lCNHCDH5y3XGZag==" spinCount="100000" sqref="F93" name="Range1_22"/>
    <protectedRange algorithmName="SHA-512" hashValue="R8frfBQ/MhInQYm+jLEgMwgPwCkrGPIUaxyIFLRSCn/+fIsUU6bmJDax/r7gTh2PEAEvgODYwg0rRRjqSM/oww==" saltValue="tbZzHO5lCNHCDH5y3XGZag==" spinCount="100000" sqref="F94:F95" name="Range1_23"/>
    <protectedRange algorithmName="SHA-512" hashValue="R8frfBQ/MhInQYm+jLEgMwgPwCkrGPIUaxyIFLRSCn/+fIsUU6bmJDax/r7gTh2PEAEvgODYwg0rRRjqSM/oww==" saltValue="tbZzHO5lCNHCDH5y3XGZag==" spinCount="100000" sqref="F96" name="Range1_25"/>
    <protectedRange algorithmName="SHA-512" hashValue="R8frfBQ/MhInQYm+jLEgMwgPwCkrGPIUaxyIFLRSCn/+fIsUU6bmJDax/r7gTh2PEAEvgODYwg0rRRjqSM/oww==" saltValue="tbZzHO5lCNHCDH5y3XGZag==" spinCount="100000" sqref="F97" name="Range1_26"/>
    <protectedRange algorithmName="SHA-512" hashValue="R8frfBQ/MhInQYm+jLEgMwgPwCkrGPIUaxyIFLRSCn/+fIsUU6bmJDax/r7gTh2PEAEvgODYwg0rRRjqSM/oww==" saltValue="tbZzHO5lCNHCDH5y3XGZag==" spinCount="100000" sqref="F98:F99" name="Range1_27"/>
    <protectedRange algorithmName="SHA-512" hashValue="R8frfBQ/MhInQYm+jLEgMwgPwCkrGPIUaxyIFLRSCn/+fIsUU6bmJDax/r7gTh2PEAEvgODYwg0rRRjqSM/oww==" saltValue="tbZzHO5lCNHCDH5y3XGZag==" spinCount="100000" sqref="F100" name="Range1_29"/>
    <protectedRange algorithmName="SHA-512" hashValue="R8frfBQ/MhInQYm+jLEgMwgPwCkrGPIUaxyIFLRSCn/+fIsUU6bmJDax/r7gTh2PEAEvgODYwg0rRRjqSM/oww==" saltValue="tbZzHO5lCNHCDH5y3XGZag==" spinCount="100000" sqref="F101" name="Range1_30"/>
    <protectedRange algorithmName="SHA-512" hashValue="R8frfBQ/MhInQYm+jLEgMwgPwCkrGPIUaxyIFLRSCn/+fIsUU6bmJDax/r7gTh2PEAEvgODYwg0rRRjqSM/oww==" saltValue="tbZzHO5lCNHCDH5y3XGZag==" spinCount="100000" sqref="F49" name="Range1_32"/>
    <protectedRange algorithmName="SHA-512" hashValue="R8frfBQ/MhInQYm+jLEgMwgPwCkrGPIUaxyIFLRSCn/+fIsUU6bmJDax/r7gTh2PEAEvgODYwg0rRRjqSM/oww==" saltValue="tbZzHO5lCNHCDH5y3XGZag==" spinCount="100000" sqref="F85" name="Range1_33"/>
  </protectedRanges>
  <mergeCells count="7">
    <mergeCell ref="B38:F38"/>
    <mergeCell ref="B37:F37"/>
    <mergeCell ref="B8:F8"/>
    <mergeCell ref="B9:F9"/>
    <mergeCell ref="B2:L2"/>
    <mergeCell ref="B4:L4"/>
    <mergeCell ref="B6:L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H50"/>
  <sheetViews>
    <sheetView workbookViewId="0">
      <selection activeCell="F18" sqref="F1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52" t="s">
        <v>38</v>
      </c>
      <c r="C2" s="152"/>
      <c r="D2" s="152"/>
      <c r="E2" s="152"/>
      <c r="F2" s="152"/>
      <c r="G2" s="152"/>
      <c r="H2" s="15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3" t="s">
        <v>6</v>
      </c>
      <c r="C4" s="43" t="s">
        <v>231</v>
      </c>
      <c r="D4" s="43" t="s">
        <v>240</v>
      </c>
      <c r="E4" s="43" t="s">
        <v>241</v>
      </c>
      <c r="F4" s="43" t="s">
        <v>242</v>
      </c>
      <c r="G4" s="43" t="s">
        <v>16</v>
      </c>
      <c r="H4" s="43" t="s">
        <v>48</v>
      </c>
    </row>
    <row r="5" spans="2:8" x14ac:dyDescent="0.25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18</v>
      </c>
      <c r="H5" s="43" t="s">
        <v>90</v>
      </c>
    </row>
    <row r="6" spans="2:8" x14ac:dyDescent="0.25">
      <c r="B6" s="7" t="s">
        <v>37</v>
      </c>
      <c r="C6" s="66">
        <f t="shared" ref="C6" si="0">SUM(C7+C11+C17+C21)</f>
        <v>951008.10999999987</v>
      </c>
      <c r="D6" s="66">
        <f>SUM(D7+D11+D14+D17+D21)</f>
        <v>2230152</v>
      </c>
      <c r="E6" s="66">
        <f>SUM(E7+E11+E17+E21)</f>
        <v>0</v>
      </c>
      <c r="F6" s="66">
        <f>SUM(F7+F11+F14+F17+F21)</f>
        <v>1057904.07</v>
      </c>
      <c r="G6" s="79">
        <f>SUM(F6/C6*100)</f>
        <v>111.24027848721502</v>
      </c>
      <c r="H6" s="79">
        <f>SUM(F6/D6*100)</f>
        <v>47.436411060770752</v>
      </c>
    </row>
    <row r="7" spans="2:8" x14ac:dyDescent="0.25">
      <c r="B7" s="7" t="s">
        <v>35</v>
      </c>
      <c r="C7" s="53">
        <f t="shared" ref="C7:D7" si="1">SUM(C8+C9)</f>
        <v>156336.35</v>
      </c>
      <c r="D7" s="53">
        <f t="shared" si="1"/>
        <v>381352</v>
      </c>
      <c r="E7" s="53">
        <f t="shared" ref="E7:F7" si="2">SUM(E8+E9)</f>
        <v>0</v>
      </c>
      <c r="F7" s="53">
        <f t="shared" si="2"/>
        <v>157903.59</v>
      </c>
      <c r="G7" s="79">
        <f t="shared" ref="G7:G43" si="3">SUM(F7/C7*100)</f>
        <v>101.00247958967957</v>
      </c>
      <c r="H7" s="79">
        <f t="shared" ref="H7:H43" si="4">SUM(F7/D7*100)</f>
        <v>41.406257211185462</v>
      </c>
    </row>
    <row r="8" spans="2:8" x14ac:dyDescent="0.25">
      <c r="B8" s="36" t="s">
        <v>34</v>
      </c>
      <c r="C8" s="74">
        <v>156336.35</v>
      </c>
      <c r="D8" s="53">
        <v>381352</v>
      </c>
      <c r="E8" s="53"/>
      <c r="F8" s="74">
        <v>157903.59</v>
      </c>
      <c r="G8" s="79">
        <f t="shared" si="3"/>
        <v>101.00247958967957</v>
      </c>
      <c r="H8" s="79">
        <f t="shared" si="4"/>
        <v>41.406257211185462</v>
      </c>
    </row>
    <row r="9" spans="2:8" x14ac:dyDescent="0.25">
      <c r="B9" s="35" t="s">
        <v>33</v>
      </c>
      <c r="C9" s="74"/>
      <c r="D9" s="53">
        <v>0</v>
      </c>
      <c r="E9" s="53"/>
      <c r="F9" s="74"/>
      <c r="G9" s="79"/>
      <c r="H9" s="79"/>
    </row>
    <row r="10" spans="2:8" x14ac:dyDescent="0.25">
      <c r="B10" s="35"/>
      <c r="C10" s="74"/>
      <c r="D10" s="124"/>
      <c r="E10" s="53"/>
      <c r="F10" s="74"/>
      <c r="G10" s="79"/>
      <c r="H10" s="79"/>
    </row>
    <row r="11" spans="2:8" x14ac:dyDescent="0.25">
      <c r="B11" s="7" t="s">
        <v>30</v>
      </c>
      <c r="C11" s="53">
        <f t="shared" ref="C11:F11" si="5">SUM(C12)</f>
        <v>30172.35</v>
      </c>
      <c r="D11" s="53">
        <f t="shared" si="5"/>
        <v>700</v>
      </c>
      <c r="E11" s="53">
        <f t="shared" si="5"/>
        <v>0</v>
      </c>
      <c r="F11" s="53">
        <f t="shared" si="5"/>
        <v>105.9</v>
      </c>
      <c r="G11" s="79">
        <f t="shared" si="3"/>
        <v>0.35098359922246697</v>
      </c>
      <c r="H11" s="79">
        <f t="shared" si="4"/>
        <v>15.12857142857143</v>
      </c>
    </row>
    <row r="12" spans="2:8" x14ac:dyDescent="0.25">
      <c r="B12" s="34" t="s">
        <v>29</v>
      </c>
      <c r="C12" s="74">
        <v>30172.35</v>
      </c>
      <c r="D12" s="124">
        <v>700</v>
      </c>
      <c r="E12" s="75"/>
      <c r="F12" s="74">
        <v>105.9</v>
      </c>
      <c r="G12" s="79">
        <f t="shared" si="3"/>
        <v>0.35098359922246697</v>
      </c>
      <c r="H12" s="79">
        <f t="shared" si="4"/>
        <v>15.12857142857143</v>
      </c>
    </row>
    <row r="13" spans="2:8" x14ac:dyDescent="0.25">
      <c r="B13" s="34"/>
      <c r="C13" s="74"/>
      <c r="D13" s="124"/>
      <c r="E13" s="75"/>
      <c r="F13" s="74"/>
      <c r="G13" s="79"/>
      <c r="H13" s="79"/>
    </row>
    <row r="14" spans="2:8" x14ac:dyDescent="0.25">
      <c r="B14" s="84" t="s">
        <v>245</v>
      </c>
      <c r="C14" s="74">
        <f t="shared" ref="C14:E14" si="6">SUM(C15)</f>
        <v>0</v>
      </c>
      <c r="D14" s="74">
        <f t="shared" si="6"/>
        <v>60000</v>
      </c>
      <c r="E14" s="74">
        <f t="shared" si="6"/>
        <v>0</v>
      </c>
      <c r="F14" s="74">
        <f>SUM(F15)</f>
        <v>28317.11</v>
      </c>
      <c r="G14" s="79"/>
      <c r="H14" s="79">
        <f t="shared" si="4"/>
        <v>47.195183333333333</v>
      </c>
    </row>
    <row r="15" spans="2:8" x14ac:dyDescent="0.25">
      <c r="B15" s="34" t="s">
        <v>244</v>
      </c>
      <c r="C15" s="74">
        <v>0</v>
      </c>
      <c r="D15" s="124">
        <v>60000</v>
      </c>
      <c r="E15" s="75"/>
      <c r="F15" s="74">
        <v>28317.11</v>
      </c>
      <c r="G15" s="79"/>
      <c r="H15" s="79">
        <f t="shared" si="4"/>
        <v>47.195183333333333</v>
      </c>
    </row>
    <row r="16" spans="2:8" x14ac:dyDescent="0.25">
      <c r="B16" s="12"/>
      <c r="C16" s="74"/>
      <c r="D16" s="53"/>
      <c r="E16" s="75"/>
      <c r="F16" s="74"/>
      <c r="G16" s="79"/>
      <c r="H16" s="79"/>
    </row>
    <row r="17" spans="2:8" x14ac:dyDescent="0.25">
      <c r="B17" s="84" t="s">
        <v>139</v>
      </c>
      <c r="C17" s="53">
        <f t="shared" ref="C17" si="7">SUM(C18+C19+C20)</f>
        <v>761511.7</v>
      </c>
      <c r="D17" s="53">
        <f>SUM(D18+D19+D20)</f>
        <v>1784100</v>
      </c>
      <c r="E17" s="53">
        <f t="shared" ref="E17" si="8">SUM(E18+E19+E20)</f>
        <v>0</v>
      </c>
      <c r="F17" s="53">
        <f>SUM(F18+F19+F20)</f>
        <v>868359.58000000007</v>
      </c>
      <c r="G17" s="79">
        <f t="shared" si="3"/>
        <v>114.03102276695158</v>
      </c>
      <c r="H17" s="79">
        <f t="shared" si="4"/>
        <v>48.672136091026289</v>
      </c>
    </row>
    <row r="18" spans="2:8" x14ac:dyDescent="0.25">
      <c r="B18" s="34" t="s">
        <v>225</v>
      </c>
      <c r="C18" s="74">
        <v>692989.86</v>
      </c>
      <c r="D18" s="124">
        <v>1570000</v>
      </c>
      <c r="E18" s="75"/>
      <c r="F18" s="74">
        <v>768882.68</v>
      </c>
      <c r="G18" s="79">
        <f t="shared" si="3"/>
        <v>110.95150512014709</v>
      </c>
      <c r="H18" s="79">
        <f t="shared" si="4"/>
        <v>48.973419108280261</v>
      </c>
    </row>
    <row r="19" spans="2:8" x14ac:dyDescent="0.25">
      <c r="B19" s="34" t="s">
        <v>226</v>
      </c>
      <c r="C19" s="74">
        <v>38700.230000000003</v>
      </c>
      <c r="D19" s="53">
        <v>97800</v>
      </c>
      <c r="E19" s="75"/>
      <c r="F19" s="74">
        <v>53406.46</v>
      </c>
      <c r="G19" s="79">
        <f t="shared" si="3"/>
        <v>138.00036847326228</v>
      </c>
      <c r="H19" s="79">
        <f t="shared" si="4"/>
        <v>54.607832310838447</v>
      </c>
    </row>
    <row r="20" spans="2:8" x14ac:dyDescent="0.25">
      <c r="B20" s="34" t="s">
        <v>227</v>
      </c>
      <c r="C20" s="74">
        <v>29821.61</v>
      </c>
      <c r="D20" s="53">
        <v>116300</v>
      </c>
      <c r="E20" s="75"/>
      <c r="F20" s="74">
        <v>46070.44</v>
      </c>
      <c r="G20" s="79">
        <f t="shared" si="3"/>
        <v>154.48676312244712</v>
      </c>
      <c r="H20" s="79">
        <f t="shared" si="4"/>
        <v>39.613447979363713</v>
      </c>
    </row>
    <row r="21" spans="2:8" x14ac:dyDescent="0.25">
      <c r="B21" s="84" t="s">
        <v>140</v>
      </c>
      <c r="C21" s="53">
        <f t="shared" ref="C21:F21" si="9">SUM(C22)</f>
        <v>2987.71</v>
      </c>
      <c r="D21" s="53">
        <f t="shared" si="9"/>
        <v>4000</v>
      </c>
      <c r="E21" s="53">
        <f t="shared" si="9"/>
        <v>0</v>
      </c>
      <c r="F21" s="53">
        <f t="shared" si="9"/>
        <v>3217.89</v>
      </c>
      <c r="G21" s="79">
        <f t="shared" si="3"/>
        <v>107.70422832202588</v>
      </c>
      <c r="H21" s="79">
        <f t="shared" si="4"/>
        <v>80.447249999999997</v>
      </c>
    </row>
    <row r="22" spans="2:8" x14ac:dyDescent="0.25">
      <c r="B22" s="34" t="s">
        <v>141</v>
      </c>
      <c r="C22" s="74">
        <v>2987.71</v>
      </c>
      <c r="D22" s="66">
        <v>4000</v>
      </c>
      <c r="E22" s="75"/>
      <c r="F22" s="74">
        <v>3217.89</v>
      </c>
      <c r="G22" s="79">
        <f t="shared" si="3"/>
        <v>107.70422832202588</v>
      </c>
      <c r="H22" s="79">
        <f t="shared" si="4"/>
        <v>80.447249999999997</v>
      </c>
    </row>
    <row r="23" spans="2:8" x14ac:dyDescent="0.25">
      <c r="B23" s="34"/>
      <c r="C23" s="74"/>
      <c r="D23" s="123"/>
      <c r="E23" s="75"/>
      <c r="F23" s="74"/>
      <c r="G23" s="79"/>
      <c r="H23" s="79"/>
    </row>
    <row r="24" spans="2:8" ht="15.75" customHeight="1" x14ac:dyDescent="0.25">
      <c r="B24" s="7" t="s">
        <v>36</v>
      </c>
      <c r="C24" s="66">
        <f t="shared" ref="C24" si="10">SUM(C25+C29+C35+C39+C42)</f>
        <v>954458.97</v>
      </c>
      <c r="D24" s="66">
        <f>SUM(D25+D29+D32+D35+D39+D42)</f>
        <v>2270152</v>
      </c>
      <c r="E24" s="66">
        <f t="shared" ref="E24:F24" si="11">SUM(E25+E29+E32+E35+E39+E42)</f>
        <v>0</v>
      </c>
      <c r="F24" s="66">
        <f t="shared" si="11"/>
        <v>1189918.78</v>
      </c>
      <c r="G24" s="79">
        <f t="shared" si="3"/>
        <v>124.66945331343055</v>
      </c>
      <c r="H24" s="79">
        <f t="shared" si="4"/>
        <v>52.415819733656598</v>
      </c>
    </row>
    <row r="25" spans="2:8" ht="15.75" customHeight="1" x14ac:dyDescent="0.25">
      <c r="B25" s="7" t="s">
        <v>35</v>
      </c>
      <c r="C25" s="53">
        <f t="shared" ref="C25:D25" si="12">SUM(C26+C27)</f>
        <v>159976.18</v>
      </c>
      <c r="D25" s="53">
        <f t="shared" si="12"/>
        <v>381352</v>
      </c>
      <c r="E25" s="53">
        <f t="shared" ref="E25:F25" si="13">SUM(E26+E27)</f>
        <v>0</v>
      </c>
      <c r="F25" s="53">
        <f t="shared" si="13"/>
        <v>179792.08</v>
      </c>
      <c r="G25" s="79">
        <f t="shared" si="3"/>
        <v>112.38678158210804</v>
      </c>
      <c r="H25" s="79">
        <f t="shared" si="4"/>
        <v>47.145964882837902</v>
      </c>
    </row>
    <row r="26" spans="2:8" x14ac:dyDescent="0.25">
      <c r="B26" s="36" t="s">
        <v>34</v>
      </c>
      <c r="C26" s="74">
        <v>159976.18</v>
      </c>
      <c r="D26" s="53">
        <v>381352</v>
      </c>
      <c r="E26" s="53"/>
      <c r="F26" s="74">
        <v>179792.08</v>
      </c>
      <c r="G26" s="79">
        <f t="shared" si="3"/>
        <v>112.38678158210804</v>
      </c>
      <c r="H26" s="79">
        <f t="shared" si="4"/>
        <v>47.145964882837902</v>
      </c>
    </row>
    <row r="27" spans="2:8" x14ac:dyDescent="0.25">
      <c r="B27" s="35" t="s">
        <v>33</v>
      </c>
      <c r="C27" s="74"/>
      <c r="D27" s="53">
        <v>0</v>
      </c>
      <c r="E27" s="53"/>
      <c r="F27" s="74"/>
      <c r="G27" s="79"/>
      <c r="H27" s="79"/>
    </row>
    <row r="28" spans="2:8" x14ac:dyDescent="0.25">
      <c r="B28" s="35"/>
      <c r="C28" s="74"/>
      <c r="D28" s="125"/>
      <c r="E28" s="53"/>
      <c r="F28" s="74"/>
      <c r="G28" s="79"/>
      <c r="H28" s="79"/>
    </row>
    <row r="29" spans="2:8" x14ac:dyDescent="0.25">
      <c r="B29" s="7" t="s">
        <v>30</v>
      </c>
      <c r="C29" s="53">
        <f t="shared" ref="C29:D29" si="14">SUM(C30+C34)</f>
        <v>11574.82</v>
      </c>
      <c r="D29" s="53">
        <f t="shared" si="14"/>
        <v>700</v>
      </c>
      <c r="E29" s="53">
        <f t="shared" ref="E29" si="15">SUM(E30+E34)</f>
        <v>0</v>
      </c>
      <c r="F29" s="53">
        <f>SUM(F30+F34)</f>
        <v>85</v>
      </c>
      <c r="G29" s="79">
        <f t="shared" si="3"/>
        <v>0.73435267243896662</v>
      </c>
      <c r="H29" s="79">
        <f t="shared" si="4"/>
        <v>12.142857142857142</v>
      </c>
    </row>
    <row r="30" spans="2:8" x14ac:dyDescent="0.25">
      <c r="B30" s="34" t="s">
        <v>29</v>
      </c>
      <c r="C30" s="74">
        <v>11574.82</v>
      </c>
      <c r="D30" s="53">
        <v>700</v>
      </c>
      <c r="E30" s="75"/>
      <c r="F30" s="74">
        <v>85</v>
      </c>
      <c r="G30" s="79">
        <f t="shared" si="3"/>
        <v>0.73435267243896662</v>
      </c>
      <c r="H30" s="79">
        <f t="shared" si="4"/>
        <v>12.142857142857142</v>
      </c>
    </row>
    <row r="31" spans="2:8" x14ac:dyDescent="0.25">
      <c r="B31" s="34"/>
      <c r="C31" s="74"/>
      <c r="D31" s="125"/>
      <c r="E31" s="75"/>
      <c r="F31" s="74"/>
      <c r="G31" s="79"/>
      <c r="H31" s="79"/>
    </row>
    <row r="32" spans="2:8" x14ac:dyDescent="0.25">
      <c r="B32" s="84" t="s">
        <v>245</v>
      </c>
      <c r="C32" s="125">
        <f>SUM(C33)</f>
        <v>0</v>
      </c>
      <c r="D32" s="125">
        <f>SUM(D33)</f>
        <v>60000</v>
      </c>
      <c r="E32" s="125">
        <f t="shared" ref="E32:H32" si="16">SUM(E33)</f>
        <v>0</v>
      </c>
      <c r="F32" s="125">
        <f t="shared" si="16"/>
        <v>16728.5</v>
      </c>
      <c r="G32" s="125"/>
      <c r="H32" s="125">
        <f t="shared" si="16"/>
        <v>27.880833333333332</v>
      </c>
    </row>
    <row r="33" spans="2:8" x14ac:dyDescent="0.25">
      <c r="B33" s="34" t="s">
        <v>244</v>
      </c>
      <c r="C33" s="74">
        <v>0</v>
      </c>
      <c r="D33" s="125">
        <v>60000</v>
      </c>
      <c r="E33" s="75"/>
      <c r="F33" s="74">
        <v>16728.5</v>
      </c>
      <c r="G33" s="79"/>
      <c r="H33" s="79">
        <f t="shared" si="4"/>
        <v>27.880833333333332</v>
      </c>
    </row>
    <row r="34" spans="2:8" x14ac:dyDescent="0.25">
      <c r="B34" s="12"/>
      <c r="C34" s="74"/>
      <c r="D34" s="124"/>
      <c r="E34" s="75"/>
      <c r="F34" s="74"/>
      <c r="G34" s="79"/>
      <c r="H34" s="79"/>
    </row>
    <row r="35" spans="2:8" x14ac:dyDescent="0.25">
      <c r="B35" s="84" t="s">
        <v>139</v>
      </c>
      <c r="C35" s="53">
        <f t="shared" ref="C35" si="17">SUM(C36+C37+C38)</f>
        <v>775815.12999999989</v>
      </c>
      <c r="D35" s="53">
        <f>SUM(D36+D37+D38)</f>
        <v>1784100</v>
      </c>
      <c r="E35" s="53">
        <f t="shared" ref="E35:F35" si="18">SUM(E36+E37+E38)</f>
        <v>0</v>
      </c>
      <c r="F35" s="53">
        <f t="shared" si="18"/>
        <v>980059.99</v>
      </c>
      <c r="G35" s="79">
        <f t="shared" si="3"/>
        <v>126.326485795656</v>
      </c>
      <c r="H35" s="79">
        <f t="shared" si="4"/>
        <v>54.933018889075726</v>
      </c>
    </row>
    <row r="36" spans="2:8" x14ac:dyDescent="0.25">
      <c r="B36" s="34" t="s">
        <v>225</v>
      </c>
      <c r="C36" s="74">
        <v>692989.86</v>
      </c>
      <c r="D36" s="53">
        <v>1570000</v>
      </c>
      <c r="E36" s="75"/>
      <c r="F36" s="74">
        <v>891771.53</v>
      </c>
      <c r="G36" s="79">
        <f t="shared" si="3"/>
        <v>128.68464337991901</v>
      </c>
      <c r="H36" s="79">
        <f t="shared" si="4"/>
        <v>56.80073439490446</v>
      </c>
    </row>
    <row r="37" spans="2:8" x14ac:dyDescent="0.25">
      <c r="B37" s="34" t="s">
        <v>226</v>
      </c>
      <c r="C37" s="74">
        <v>39883.06</v>
      </c>
      <c r="D37" s="124">
        <v>97800</v>
      </c>
      <c r="E37" s="70"/>
      <c r="F37" s="74">
        <v>36627.980000000003</v>
      </c>
      <c r="G37" s="79">
        <f t="shared" si="3"/>
        <v>91.838439678399823</v>
      </c>
      <c r="H37" s="79">
        <f t="shared" si="4"/>
        <v>37.451922290388552</v>
      </c>
    </row>
    <row r="38" spans="2:8" x14ac:dyDescent="0.25">
      <c r="B38" s="34" t="s">
        <v>227</v>
      </c>
      <c r="C38" s="74">
        <v>42942.21</v>
      </c>
      <c r="D38" s="53">
        <v>116300</v>
      </c>
      <c r="E38" s="70"/>
      <c r="F38" s="74">
        <v>51660.480000000003</v>
      </c>
      <c r="G38" s="79">
        <f t="shared" si="3"/>
        <v>120.30233190140891</v>
      </c>
      <c r="H38" s="79">
        <f t="shared" si="4"/>
        <v>44.42001719690456</v>
      </c>
    </row>
    <row r="39" spans="2:8" x14ac:dyDescent="0.25">
      <c r="B39" s="84" t="s">
        <v>140</v>
      </c>
      <c r="C39" s="74">
        <f t="shared" ref="C39:F39" si="19">SUM(C40)</f>
        <v>990.31</v>
      </c>
      <c r="D39" s="74">
        <f t="shared" si="19"/>
        <v>4000</v>
      </c>
      <c r="E39" s="74">
        <f t="shared" si="19"/>
        <v>0</v>
      </c>
      <c r="F39" s="74">
        <f t="shared" si="19"/>
        <v>3187.89</v>
      </c>
      <c r="G39" s="79">
        <f t="shared" si="3"/>
        <v>321.9082913431148</v>
      </c>
      <c r="H39" s="79">
        <f t="shared" si="4"/>
        <v>79.697249999999997</v>
      </c>
    </row>
    <row r="40" spans="2:8" x14ac:dyDescent="0.25">
      <c r="B40" s="34" t="s">
        <v>141</v>
      </c>
      <c r="C40" s="74">
        <v>990.31</v>
      </c>
      <c r="D40" s="53">
        <v>4000</v>
      </c>
      <c r="E40" s="70"/>
      <c r="F40" s="74">
        <v>3187.89</v>
      </c>
      <c r="G40" s="79">
        <f t="shared" si="3"/>
        <v>321.9082913431148</v>
      </c>
      <c r="H40" s="79">
        <f t="shared" si="4"/>
        <v>79.697249999999997</v>
      </c>
    </row>
    <row r="41" spans="2:8" x14ac:dyDescent="0.25">
      <c r="B41" s="7"/>
      <c r="C41" s="74"/>
      <c r="D41" s="66"/>
      <c r="E41" s="70"/>
      <c r="F41" s="74"/>
      <c r="G41" s="79"/>
      <c r="H41" s="79"/>
    </row>
    <row r="42" spans="2:8" x14ac:dyDescent="0.25">
      <c r="B42" s="7" t="s">
        <v>228</v>
      </c>
      <c r="C42" s="74">
        <f t="shared" ref="C42:F42" si="20">SUM(C43)</f>
        <v>6102.53</v>
      </c>
      <c r="D42" s="74">
        <f t="shared" si="20"/>
        <v>40000</v>
      </c>
      <c r="E42" s="74">
        <f t="shared" si="20"/>
        <v>0</v>
      </c>
      <c r="F42" s="74">
        <f t="shared" si="20"/>
        <v>10065.32</v>
      </c>
      <c r="G42" s="79">
        <f t="shared" si="3"/>
        <v>164.93683767224414</v>
      </c>
      <c r="H42" s="79">
        <f t="shared" si="4"/>
        <v>25.1633</v>
      </c>
    </row>
    <row r="43" spans="2:8" x14ac:dyDescent="0.25">
      <c r="B43" s="109" t="s">
        <v>229</v>
      </c>
      <c r="C43" s="74">
        <v>6102.53</v>
      </c>
      <c r="D43" s="126">
        <v>40000</v>
      </c>
      <c r="E43" s="75"/>
      <c r="F43" s="74">
        <v>10065.32</v>
      </c>
      <c r="G43" s="79">
        <f t="shared" si="3"/>
        <v>164.93683767224414</v>
      </c>
      <c r="H43" s="79">
        <f t="shared" si="4"/>
        <v>25.1633</v>
      </c>
    </row>
    <row r="44" spans="2:8" x14ac:dyDescent="0.25">
      <c r="B44" s="85"/>
      <c r="D44" s="127"/>
    </row>
    <row r="45" spans="2:8" x14ac:dyDescent="0.25">
      <c r="B45" s="85"/>
    </row>
    <row r="46" spans="2:8" x14ac:dyDescent="0.25">
      <c r="B46" s="86"/>
    </row>
    <row r="47" spans="2:8" x14ac:dyDescent="0.25">
      <c r="B47" s="87"/>
    </row>
    <row r="48" spans="2:8" x14ac:dyDescent="0.25">
      <c r="B48" s="86"/>
    </row>
    <row r="49" spans="2:2" x14ac:dyDescent="0.25">
      <c r="B49" s="87"/>
    </row>
    <row r="50" spans="2:2" x14ac:dyDescent="0.25">
      <c r="B50" s="88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H13"/>
  <sheetViews>
    <sheetView workbookViewId="0">
      <selection activeCell="F9" sqref="F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52" t="s">
        <v>47</v>
      </c>
      <c r="C2" s="152"/>
      <c r="D2" s="152"/>
      <c r="E2" s="152"/>
      <c r="F2" s="152"/>
      <c r="G2" s="152"/>
      <c r="H2" s="15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3" t="s">
        <v>6</v>
      </c>
      <c r="C4" s="43" t="s">
        <v>243</v>
      </c>
      <c r="D4" s="43" t="s">
        <v>240</v>
      </c>
      <c r="E4" s="43" t="s">
        <v>241</v>
      </c>
      <c r="F4" s="43" t="s">
        <v>242</v>
      </c>
      <c r="G4" s="43" t="s">
        <v>16</v>
      </c>
      <c r="H4" s="43" t="s">
        <v>48</v>
      </c>
    </row>
    <row r="5" spans="2:8" x14ac:dyDescent="0.25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18</v>
      </c>
      <c r="H5" s="43" t="s">
        <v>90</v>
      </c>
    </row>
    <row r="6" spans="2:8" ht="15.75" customHeight="1" x14ac:dyDescent="0.25">
      <c r="B6" s="7" t="s">
        <v>36</v>
      </c>
      <c r="C6" s="53">
        <f t="shared" ref="C6" si="0">SUM(C7+C10)</f>
        <v>954458.97</v>
      </c>
      <c r="D6" s="53">
        <f t="shared" ref="D6:F6" si="1">SUM(D7+D10)</f>
        <v>2270152</v>
      </c>
      <c r="E6" s="53"/>
      <c r="F6" s="53">
        <f t="shared" si="1"/>
        <v>1189918.78</v>
      </c>
      <c r="G6" s="53">
        <f t="shared" ref="G6" si="2">SUM(G7+G10)</f>
        <v>124.65153635676975</v>
      </c>
      <c r="H6" s="53">
        <f t="shared" ref="H6" si="3">SUM(H7+H10)</f>
        <v>109.41854674812865</v>
      </c>
    </row>
    <row r="7" spans="2:8" ht="15.75" customHeight="1" x14ac:dyDescent="0.25">
      <c r="B7" s="7" t="s">
        <v>68</v>
      </c>
      <c r="C7" s="53">
        <f t="shared" ref="C7:F7" si="4">SUM(C8)</f>
        <v>954458.97</v>
      </c>
      <c r="D7" s="53">
        <f t="shared" si="4"/>
        <v>2269852</v>
      </c>
      <c r="E7" s="53"/>
      <c r="F7" s="53">
        <f t="shared" si="4"/>
        <v>1189747.77</v>
      </c>
      <c r="G7" s="53">
        <f>SUM(F7/C7*100)</f>
        <v>124.65153635676975</v>
      </c>
      <c r="H7" s="53">
        <f t="shared" ref="H7" si="5">SUM(H8)</f>
        <v>52.415213414795325</v>
      </c>
    </row>
    <row r="8" spans="2:8" x14ac:dyDescent="0.25">
      <c r="B8" s="49" t="s">
        <v>69</v>
      </c>
      <c r="C8" s="74">
        <v>954458.97</v>
      </c>
      <c r="D8" s="53">
        <v>2269852</v>
      </c>
      <c r="E8" s="53"/>
      <c r="F8" s="74">
        <v>1189747.77</v>
      </c>
      <c r="G8" s="54">
        <f>SUM(F8/C8*100)</f>
        <v>124.65153635676975</v>
      </c>
      <c r="H8" s="54">
        <f>SUM(F8/D8*100)</f>
        <v>52.415213414795325</v>
      </c>
    </row>
    <row r="9" spans="2:8" x14ac:dyDescent="0.25">
      <c r="B9" s="51"/>
      <c r="C9" s="32"/>
      <c r="D9" s="53"/>
      <c r="E9" s="5"/>
      <c r="F9" s="32"/>
      <c r="G9" s="54"/>
      <c r="H9" s="54"/>
    </row>
    <row r="10" spans="2:8" x14ac:dyDescent="0.25">
      <c r="B10" s="7" t="s">
        <v>70</v>
      </c>
      <c r="C10" s="53">
        <f t="shared" ref="C10:F10" si="6">SUM(C11)</f>
        <v>0</v>
      </c>
      <c r="D10" s="53">
        <f t="shared" si="6"/>
        <v>300</v>
      </c>
      <c r="E10" s="53"/>
      <c r="F10" s="53">
        <f t="shared" si="6"/>
        <v>171.01</v>
      </c>
      <c r="G10" s="53">
        <v>0</v>
      </c>
      <c r="H10" s="53">
        <f t="shared" ref="H10" si="7">SUM(H11)</f>
        <v>57.00333333333333</v>
      </c>
    </row>
    <row r="11" spans="2:8" ht="28.5" customHeight="1" x14ac:dyDescent="0.25">
      <c r="B11" s="52" t="s">
        <v>71</v>
      </c>
      <c r="C11" s="67">
        <v>0</v>
      </c>
      <c r="D11" s="53">
        <v>300</v>
      </c>
      <c r="E11" s="53"/>
      <c r="F11" s="67">
        <v>171.01</v>
      </c>
      <c r="G11" s="54">
        <v>0</v>
      </c>
      <c r="H11" s="54">
        <f>SUM(F11/D11*100)</f>
        <v>57.00333333333333</v>
      </c>
    </row>
    <row r="12" spans="2:8" x14ac:dyDescent="0.25">
      <c r="B12" s="50"/>
      <c r="C12" s="32"/>
      <c r="D12" s="5"/>
      <c r="E12" s="6"/>
      <c r="F12" s="32"/>
      <c r="G12" s="54"/>
      <c r="H12" s="54"/>
    </row>
    <row r="13" spans="2:8" x14ac:dyDescent="0.25">
      <c r="B13" s="12" t="s">
        <v>15</v>
      </c>
      <c r="C13" s="32"/>
      <c r="D13" s="5"/>
      <c r="E13" s="6"/>
      <c r="F13" s="32"/>
      <c r="G13" s="54"/>
      <c r="H13" s="5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6"/>
  <sheetViews>
    <sheetView workbookViewId="0">
      <selection activeCell="G5" sqref="G5:J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 x14ac:dyDescent="0.25">
      <c r="B2" s="152" t="s">
        <v>64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2" ht="15.75" customHeight="1" x14ac:dyDescent="0.25">
      <c r="B3" s="152" t="s">
        <v>39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2:12" ht="18" x14ac:dyDescent="0.25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 x14ac:dyDescent="0.25">
      <c r="B5" s="179" t="s">
        <v>6</v>
      </c>
      <c r="C5" s="180"/>
      <c r="D5" s="180"/>
      <c r="E5" s="180"/>
      <c r="F5" s="181"/>
      <c r="G5" s="43" t="s">
        <v>243</v>
      </c>
      <c r="H5" s="43" t="s">
        <v>240</v>
      </c>
      <c r="I5" s="43" t="s">
        <v>241</v>
      </c>
      <c r="J5" s="43" t="s">
        <v>242</v>
      </c>
      <c r="K5" s="45" t="s">
        <v>16</v>
      </c>
      <c r="L5" s="45" t="s">
        <v>48</v>
      </c>
    </row>
    <row r="6" spans="2:12" x14ac:dyDescent="0.25">
      <c r="B6" s="179">
        <v>1</v>
      </c>
      <c r="C6" s="180"/>
      <c r="D6" s="180"/>
      <c r="E6" s="180"/>
      <c r="F6" s="181"/>
      <c r="G6" s="45">
        <v>2</v>
      </c>
      <c r="H6" s="45">
        <v>3</v>
      </c>
      <c r="I6" s="45">
        <v>4</v>
      </c>
      <c r="J6" s="45">
        <v>5</v>
      </c>
      <c r="K6" s="45" t="s">
        <v>230</v>
      </c>
      <c r="L6" s="45" t="s">
        <v>19</v>
      </c>
    </row>
    <row r="7" spans="2:12" ht="25.5" x14ac:dyDescent="0.25">
      <c r="B7" s="7">
        <v>8</v>
      </c>
      <c r="C7" s="7"/>
      <c r="D7" s="7"/>
      <c r="E7" s="7"/>
      <c r="F7" s="7" t="s">
        <v>8</v>
      </c>
      <c r="G7" s="5"/>
      <c r="H7" s="5"/>
      <c r="I7" s="5"/>
      <c r="J7" s="32"/>
      <c r="K7" s="32"/>
      <c r="L7" s="32"/>
    </row>
    <row r="8" spans="2:12" x14ac:dyDescent="0.25">
      <c r="B8" s="7"/>
      <c r="C8" s="12">
        <v>84</v>
      </c>
      <c r="D8" s="12"/>
      <c r="E8" s="12"/>
      <c r="F8" s="12" t="s">
        <v>13</v>
      </c>
      <c r="G8" s="5"/>
      <c r="H8" s="5"/>
      <c r="I8" s="5"/>
      <c r="J8" s="32"/>
      <c r="K8" s="32"/>
      <c r="L8" s="32"/>
    </row>
    <row r="9" spans="2:12" ht="51" x14ac:dyDescent="0.25">
      <c r="B9" s="8"/>
      <c r="C9" s="8"/>
      <c r="D9" s="8">
        <v>841</v>
      </c>
      <c r="E9" s="8"/>
      <c r="F9" s="33" t="s">
        <v>40</v>
      </c>
      <c r="G9" s="5"/>
      <c r="H9" s="5"/>
      <c r="I9" s="5"/>
      <c r="J9" s="32"/>
      <c r="K9" s="32"/>
      <c r="L9" s="32"/>
    </row>
    <row r="10" spans="2:12" ht="25.5" x14ac:dyDescent="0.25">
      <c r="B10" s="8"/>
      <c r="C10" s="8"/>
      <c r="D10" s="8"/>
      <c r="E10" s="8">
        <v>8413</v>
      </c>
      <c r="F10" s="33" t="s">
        <v>41</v>
      </c>
      <c r="G10" s="5">
        <v>0</v>
      </c>
      <c r="H10" s="5">
        <v>0</v>
      </c>
      <c r="I10" s="5"/>
      <c r="J10" s="5">
        <v>0</v>
      </c>
      <c r="K10" s="5">
        <v>0</v>
      </c>
      <c r="L10" s="5">
        <v>0</v>
      </c>
    </row>
    <row r="11" spans="2:12" x14ac:dyDescent="0.25">
      <c r="B11" s="8"/>
      <c r="C11" s="8"/>
      <c r="D11" s="8"/>
      <c r="E11" s="9" t="s">
        <v>24</v>
      </c>
      <c r="F11" s="14"/>
      <c r="G11" s="5"/>
      <c r="H11" s="5"/>
      <c r="I11" s="5"/>
      <c r="J11" s="32"/>
      <c r="K11" s="32"/>
      <c r="L11" s="32"/>
    </row>
    <row r="12" spans="2:12" ht="25.5" x14ac:dyDescent="0.25">
      <c r="B12" s="10">
        <v>5</v>
      </c>
      <c r="C12" s="11"/>
      <c r="D12" s="11"/>
      <c r="E12" s="11"/>
      <c r="F12" s="25" t="s">
        <v>9</v>
      </c>
      <c r="G12" s="5"/>
      <c r="H12" s="5"/>
      <c r="I12" s="5"/>
      <c r="J12" s="32"/>
      <c r="K12" s="32"/>
      <c r="L12" s="32"/>
    </row>
    <row r="13" spans="2:12" ht="25.5" x14ac:dyDescent="0.25">
      <c r="B13" s="12"/>
      <c r="C13" s="12">
        <v>54</v>
      </c>
      <c r="D13" s="12"/>
      <c r="E13" s="12"/>
      <c r="F13" s="26" t="s">
        <v>14</v>
      </c>
      <c r="G13" s="5"/>
      <c r="H13" s="5"/>
      <c r="I13" s="6"/>
      <c r="J13" s="32"/>
      <c r="K13" s="32"/>
      <c r="L13" s="32"/>
    </row>
    <row r="14" spans="2:12" ht="63.75" x14ac:dyDescent="0.25">
      <c r="B14" s="12"/>
      <c r="C14" s="12"/>
      <c r="D14" s="12">
        <v>541</v>
      </c>
      <c r="E14" s="33"/>
      <c r="F14" s="33" t="s">
        <v>42</v>
      </c>
      <c r="G14" s="5"/>
      <c r="H14" s="5"/>
      <c r="I14" s="6"/>
      <c r="J14" s="32"/>
      <c r="K14" s="32"/>
      <c r="L14" s="32"/>
    </row>
    <row r="15" spans="2:12" ht="38.25" x14ac:dyDescent="0.25">
      <c r="B15" s="12"/>
      <c r="C15" s="12"/>
      <c r="D15" s="12"/>
      <c r="E15" s="33">
        <v>5413</v>
      </c>
      <c r="F15" s="33" t="s">
        <v>43</v>
      </c>
      <c r="G15" s="5">
        <v>0</v>
      </c>
      <c r="H15" s="5">
        <v>0</v>
      </c>
      <c r="I15" s="5"/>
      <c r="J15" s="5">
        <v>0</v>
      </c>
      <c r="K15" s="5">
        <v>0</v>
      </c>
      <c r="L15" s="5">
        <v>0</v>
      </c>
    </row>
    <row r="16" spans="2:12" x14ac:dyDescent="0.25">
      <c r="B16" s="13" t="s">
        <v>15</v>
      </c>
      <c r="C16" s="11"/>
      <c r="D16" s="11"/>
      <c r="E16" s="11"/>
      <c r="F16" s="25" t="s">
        <v>24</v>
      </c>
      <c r="G16" s="5"/>
      <c r="H16" s="5"/>
      <c r="I16" s="5"/>
      <c r="J16" s="32"/>
      <c r="K16" s="32"/>
      <c r="L16" s="32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H26"/>
  <sheetViews>
    <sheetView workbookViewId="0">
      <selection activeCell="D4" sqref="D4:F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52" t="s">
        <v>44</v>
      </c>
      <c r="C2" s="152"/>
      <c r="D2" s="152"/>
      <c r="E2" s="152"/>
      <c r="F2" s="152"/>
      <c r="G2" s="152"/>
      <c r="H2" s="15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3" t="s">
        <v>6</v>
      </c>
      <c r="C4" s="43" t="s">
        <v>243</v>
      </c>
      <c r="D4" s="43" t="s">
        <v>240</v>
      </c>
      <c r="E4" s="43" t="s">
        <v>241</v>
      </c>
      <c r="F4" s="43" t="s">
        <v>242</v>
      </c>
      <c r="G4" s="43" t="s">
        <v>16</v>
      </c>
      <c r="H4" s="43" t="s">
        <v>48</v>
      </c>
    </row>
    <row r="5" spans="2:8" x14ac:dyDescent="0.25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18</v>
      </c>
      <c r="H5" s="43" t="s">
        <v>19</v>
      </c>
    </row>
    <row r="6" spans="2:8" x14ac:dyDescent="0.25">
      <c r="B6" s="7" t="s">
        <v>45</v>
      </c>
      <c r="C6" s="5">
        <v>0</v>
      </c>
      <c r="D6" s="5">
        <v>0</v>
      </c>
      <c r="E6" s="5"/>
      <c r="F6" s="5">
        <v>0</v>
      </c>
      <c r="G6" s="5">
        <v>0</v>
      </c>
      <c r="H6" s="5">
        <v>0</v>
      </c>
    </row>
    <row r="7" spans="2:8" x14ac:dyDescent="0.25">
      <c r="B7" s="7" t="s">
        <v>35</v>
      </c>
      <c r="C7" s="5">
        <v>0</v>
      </c>
      <c r="D7" s="5">
        <v>0</v>
      </c>
      <c r="E7" s="5"/>
      <c r="F7" s="5">
        <v>0</v>
      </c>
      <c r="G7" s="5">
        <v>0</v>
      </c>
      <c r="H7" s="5">
        <v>0</v>
      </c>
    </row>
    <row r="8" spans="2:8" x14ac:dyDescent="0.25">
      <c r="B8" s="36" t="s">
        <v>34</v>
      </c>
      <c r="C8" s="5">
        <v>0</v>
      </c>
      <c r="D8" s="5">
        <v>0</v>
      </c>
      <c r="E8" s="5"/>
      <c r="F8" s="5">
        <v>0</v>
      </c>
      <c r="G8" s="5">
        <v>0</v>
      </c>
      <c r="H8" s="5">
        <v>0</v>
      </c>
    </row>
    <row r="9" spans="2:8" x14ac:dyDescent="0.25">
      <c r="B9" s="35" t="s">
        <v>33</v>
      </c>
      <c r="C9" s="5">
        <v>0</v>
      </c>
      <c r="D9" s="5">
        <v>0</v>
      </c>
      <c r="E9" s="5"/>
      <c r="F9" s="5">
        <v>0</v>
      </c>
      <c r="G9" s="5">
        <v>0</v>
      </c>
      <c r="H9" s="5">
        <v>0</v>
      </c>
    </row>
    <row r="10" spans="2:8" x14ac:dyDescent="0.25">
      <c r="B10" s="35" t="s">
        <v>24</v>
      </c>
      <c r="C10" s="5"/>
      <c r="D10" s="5"/>
      <c r="E10" s="5"/>
      <c r="F10" s="5"/>
      <c r="G10" s="5"/>
      <c r="H10" s="5"/>
    </row>
    <row r="11" spans="2:8" x14ac:dyDescent="0.25">
      <c r="B11" s="7" t="s">
        <v>32</v>
      </c>
      <c r="C11" s="5">
        <v>0</v>
      </c>
      <c r="D11" s="5">
        <v>0</v>
      </c>
      <c r="E11" s="5"/>
      <c r="F11" s="5">
        <v>0</v>
      </c>
      <c r="G11" s="5">
        <v>0</v>
      </c>
      <c r="H11" s="5">
        <v>0</v>
      </c>
    </row>
    <row r="12" spans="2:8" x14ac:dyDescent="0.25">
      <c r="B12" s="34" t="s">
        <v>31</v>
      </c>
      <c r="C12" s="5">
        <v>0</v>
      </c>
      <c r="D12" s="5">
        <v>0</v>
      </c>
      <c r="E12" s="5"/>
      <c r="F12" s="5">
        <v>0</v>
      </c>
      <c r="G12" s="5">
        <v>0</v>
      </c>
      <c r="H12" s="5">
        <v>0</v>
      </c>
    </row>
    <row r="13" spans="2:8" x14ac:dyDescent="0.25">
      <c r="B13" s="7" t="s">
        <v>30</v>
      </c>
      <c r="C13" s="5">
        <v>0</v>
      </c>
      <c r="D13" s="5">
        <v>0</v>
      </c>
      <c r="E13" s="5"/>
      <c r="F13" s="5">
        <v>0</v>
      </c>
      <c r="G13" s="5">
        <v>0</v>
      </c>
      <c r="H13" s="5">
        <v>0</v>
      </c>
    </row>
    <row r="14" spans="2:8" x14ac:dyDescent="0.25">
      <c r="B14" s="34" t="s">
        <v>29</v>
      </c>
      <c r="C14" s="5">
        <v>0</v>
      </c>
      <c r="D14" s="5">
        <v>0</v>
      </c>
      <c r="E14" s="5"/>
      <c r="F14" s="5">
        <v>0</v>
      </c>
      <c r="G14" s="5">
        <v>0</v>
      </c>
      <c r="H14" s="5">
        <v>0</v>
      </c>
    </row>
    <row r="15" spans="2:8" x14ac:dyDescent="0.25">
      <c r="B15" s="12" t="s">
        <v>15</v>
      </c>
      <c r="C15" s="5"/>
      <c r="D15" s="5"/>
      <c r="E15" s="5"/>
      <c r="F15" s="5"/>
      <c r="G15" s="5"/>
      <c r="H15" s="5"/>
    </row>
    <row r="16" spans="2:8" x14ac:dyDescent="0.25">
      <c r="B16" s="34"/>
      <c r="C16" s="5"/>
      <c r="D16" s="5"/>
      <c r="E16" s="5"/>
      <c r="F16" s="5"/>
      <c r="G16" s="5"/>
      <c r="H16" s="5"/>
    </row>
    <row r="17" spans="2:8" ht="15.75" customHeight="1" x14ac:dyDescent="0.25">
      <c r="B17" s="7" t="s">
        <v>46</v>
      </c>
      <c r="C17" s="5">
        <v>0</v>
      </c>
      <c r="D17" s="5">
        <v>0</v>
      </c>
      <c r="E17" s="5"/>
      <c r="F17" s="5">
        <v>0</v>
      </c>
      <c r="G17" s="5">
        <v>0</v>
      </c>
      <c r="H17" s="5">
        <v>0</v>
      </c>
    </row>
    <row r="18" spans="2:8" ht="15.75" customHeight="1" x14ac:dyDescent="0.25">
      <c r="B18" s="7" t="s">
        <v>35</v>
      </c>
      <c r="C18" s="5">
        <v>0</v>
      </c>
      <c r="D18" s="5">
        <v>0</v>
      </c>
      <c r="E18" s="5"/>
      <c r="F18" s="5">
        <v>0</v>
      </c>
      <c r="G18" s="5">
        <v>0</v>
      </c>
      <c r="H18" s="5">
        <v>0</v>
      </c>
    </row>
    <row r="19" spans="2:8" x14ac:dyDescent="0.25">
      <c r="B19" s="36" t="s">
        <v>34</v>
      </c>
      <c r="C19" s="5">
        <v>0</v>
      </c>
      <c r="D19" s="5">
        <v>0</v>
      </c>
      <c r="E19" s="5"/>
      <c r="F19" s="5">
        <v>0</v>
      </c>
      <c r="G19" s="5">
        <v>0</v>
      </c>
      <c r="H19" s="5">
        <v>0</v>
      </c>
    </row>
    <row r="20" spans="2:8" x14ac:dyDescent="0.25">
      <c r="B20" s="35" t="s">
        <v>33</v>
      </c>
      <c r="C20" s="5">
        <v>0</v>
      </c>
      <c r="D20" s="5">
        <v>0</v>
      </c>
      <c r="E20" s="5"/>
      <c r="F20" s="5">
        <v>0</v>
      </c>
      <c r="G20" s="5">
        <v>0</v>
      </c>
      <c r="H20" s="5">
        <v>0</v>
      </c>
    </row>
    <row r="21" spans="2:8" x14ac:dyDescent="0.25">
      <c r="B21" s="35" t="s">
        <v>24</v>
      </c>
      <c r="C21" s="5"/>
      <c r="D21" s="5"/>
      <c r="E21" s="5"/>
      <c r="F21" s="5"/>
      <c r="G21" s="5"/>
      <c r="H21" s="5"/>
    </row>
    <row r="22" spans="2:8" x14ac:dyDescent="0.25">
      <c r="B22" s="7" t="s">
        <v>32</v>
      </c>
      <c r="C22" s="5">
        <v>0</v>
      </c>
      <c r="D22" s="5">
        <v>0</v>
      </c>
      <c r="E22" s="5"/>
      <c r="F22" s="5">
        <v>0</v>
      </c>
      <c r="G22" s="5">
        <v>0</v>
      </c>
      <c r="H22" s="5">
        <v>0</v>
      </c>
    </row>
    <row r="23" spans="2:8" x14ac:dyDescent="0.25">
      <c r="B23" s="34" t="s">
        <v>31</v>
      </c>
      <c r="C23" s="5">
        <v>0</v>
      </c>
      <c r="D23" s="5">
        <v>0</v>
      </c>
      <c r="E23" s="5"/>
      <c r="F23" s="5">
        <v>0</v>
      </c>
      <c r="G23" s="5">
        <v>0</v>
      </c>
      <c r="H23" s="5">
        <v>0</v>
      </c>
    </row>
    <row r="24" spans="2:8" x14ac:dyDescent="0.25">
      <c r="B24" s="7" t="s">
        <v>30</v>
      </c>
      <c r="C24" s="5">
        <v>0</v>
      </c>
      <c r="D24" s="5">
        <v>0</v>
      </c>
      <c r="E24" s="5"/>
      <c r="F24" s="5">
        <v>0</v>
      </c>
      <c r="G24" s="5">
        <v>0</v>
      </c>
      <c r="H24" s="5">
        <v>0</v>
      </c>
    </row>
    <row r="25" spans="2:8" x14ac:dyDescent="0.25">
      <c r="B25" s="34" t="s">
        <v>29</v>
      </c>
      <c r="C25" s="5">
        <v>0</v>
      </c>
      <c r="D25" s="5">
        <v>0</v>
      </c>
      <c r="E25" s="5"/>
      <c r="F25" s="5">
        <v>0</v>
      </c>
      <c r="G25" s="5">
        <v>0</v>
      </c>
      <c r="H25" s="5">
        <v>0</v>
      </c>
    </row>
    <row r="26" spans="2:8" x14ac:dyDescent="0.25">
      <c r="B26" s="12" t="s">
        <v>15</v>
      </c>
      <c r="C26" s="5"/>
      <c r="D26" s="5"/>
      <c r="E26" s="5"/>
      <c r="F26" s="5"/>
      <c r="G26" s="5"/>
      <c r="H26" s="5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10"/>
  <sheetViews>
    <sheetView zoomScale="142" zoomScaleNormal="142" workbookViewId="0">
      <selection activeCell="B4" sqref="B4:I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style="117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110"/>
    </row>
    <row r="2" spans="2:9" ht="18" customHeight="1" x14ac:dyDescent="0.25">
      <c r="B2" s="152" t="s">
        <v>10</v>
      </c>
      <c r="C2" s="239"/>
      <c r="D2" s="239"/>
      <c r="E2" s="239"/>
      <c r="F2" s="239"/>
      <c r="G2" s="239"/>
      <c r="H2" s="239"/>
      <c r="I2" s="239"/>
    </row>
    <row r="3" spans="2:9" ht="18" x14ac:dyDescent="0.25">
      <c r="B3" s="2"/>
      <c r="C3" s="2"/>
      <c r="D3" s="2"/>
      <c r="E3" s="2"/>
      <c r="F3" s="2"/>
      <c r="G3" s="2"/>
      <c r="H3" s="2"/>
      <c r="I3" s="110"/>
    </row>
    <row r="4" spans="2:9" ht="15.75" x14ac:dyDescent="0.25">
      <c r="B4" s="240" t="s">
        <v>65</v>
      </c>
      <c r="C4" s="240"/>
      <c r="D4" s="240"/>
      <c r="E4" s="240"/>
      <c r="F4" s="240"/>
      <c r="G4" s="240"/>
      <c r="H4" s="240"/>
      <c r="I4" s="240"/>
    </row>
    <row r="5" spans="2:9" ht="18" x14ac:dyDescent="0.25">
      <c r="B5" s="20"/>
      <c r="C5" s="20"/>
      <c r="D5" s="20"/>
      <c r="E5" s="20"/>
      <c r="F5" s="20"/>
      <c r="G5" s="20"/>
      <c r="H5" s="20"/>
      <c r="I5" s="110"/>
    </row>
    <row r="6" spans="2:9" ht="25.5" x14ac:dyDescent="0.25">
      <c r="B6" s="179" t="s">
        <v>6</v>
      </c>
      <c r="C6" s="180"/>
      <c r="D6" s="180"/>
      <c r="E6" s="181"/>
      <c r="F6" s="43" t="s">
        <v>240</v>
      </c>
      <c r="G6" s="43" t="s">
        <v>241</v>
      </c>
      <c r="H6" s="43" t="s">
        <v>242</v>
      </c>
      <c r="I6" s="111" t="s">
        <v>48</v>
      </c>
    </row>
    <row r="7" spans="2:9" s="31" customFormat="1" ht="15.75" customHeight="1" x14ac:dyDescent="0.2">
      <c r="B7" s="241">
        <v>1</v>
      </c>
      <c r="C7" s="242"/>
      <c r="D7" s="242"/>
      <c r="E7" s="243"/>
      <c r="F7" s="44">
        <v>2</v>
      </c>
      <c r="G7" s="44">
        <v>3</v>
      </c>
      <c r="H7" s="44">
        <v>4</v>
      </c>
      <c r="I7" s="112" t="s">
        <v>206</v>
      </c>
    </row>
    <row r="8" spans="2:9" s="31" customFormat="1" ht="45" customHeight="1" x14ac:dyDescent="0.2">
      <c r="B8" s="256">
        <v>11461</v>
      </c>
      <c r="C8" s="256"/>
      <c r="D8" s="256"/>
      <c r="E8" s="92" t="s">
        <v>205</v>
      </c>
      <c r="F8" s="94">
        <f>SUM(F9+F21+F34)</f>
        <v>2270152</v>
      </c>
      <c r="G8" s="91"/>
      <c r="H8" s="104">
        <f>SUM(H9+H21+H34)</f>
        <v>1189918.7799999996</v>
      </c>
      <c r="I8" s="113">
        <f>SUM(H8/F8*100)</f>
        <v>52.415819733656576</v>
      </c>
    </row>
    <row r="9" spans="2:9" s="46" customFormat="1" ht="15" customHeight="1" x14ac:dyDescent="0.25">
      <c r="B9" s="244" t="s">
        <v>142</v>
      </c>
      <c r="C9" s="245"/>
      <c r="D9" s="246"/>
      <c r="E9" s="250" t="s">
        <v>143</v>
      </c>
      <c r="F9" s="257">
        <f>SUM(F11)</f>
        <v>902</v>
      </c>
      <c r="G9" s="291"/>
      <c r="H9" s="257">
        <f>SUM(H11)</f>
        <v>900</v>
      </c>
      <c r="I9" s="293">
        <f t="shared" ref="I9:I72" si="0">SUM(H9/F9*100)</f>
        <v>99.77827050997783</v>
      </c>
    </row>
    <row r="10" spans="2:9" s="46" customFormat="1" ht="15" customHeight="1" x14ac:dyDescent="0.25">
      <c r="B10" s="247"/>
      <c r="C10" s="248"/>
      <c r="D10" s="249"/>
      <c r="E10" s="251"/>
      <c r="F10" s="258"/>
      <c r="G10" s="292"/>
      <c r="H10" s="258"/>
      <c r="I10" s="294" t="e">
        <f t="shared" si="0"/>
        <v>#DIV/0!</v>
      </c>
    </row>
    <row r="11" spans="2:9" s="46" customFormat="1" ht="15" customHeight="1" x14ac:dyDescent="0.25">
      <c r="B11" s="203" t="s">
        <v>144</v>
      </c>
      <c r="C11" s="204"/>
      <c r="D11" s="205"/>
      <c r="E11" s="252" t="s">
        <v>145</v>
      </c>
      <c r="F11" s="259">
        <f>SUM(F13)</f>
        <v>902</v>
      </c>
      <c r="G11" s="295"/>
      <c r="H11" s="259">
        <f>SUM(H13)</f>
        <v>900</v>
      </c>
      <c r="I11" s="297">
        <f t="shared" si="0"/>
        <v>99.77827050997783</v>
      </c>
    </row>
    <row r="12" spans="2:9" s="46" customFormat="1" ht="15" customHeight="1" x14ac:dyDescent="0.25">
      <c r="B12" s="206"/>
      <c r="C12" s="207"/>
      <c r="D12" s="208"/>
      <c r="E12" s="253"/>
      <c r="F12" s="260"/>
      <c r="G12" s="296"/>
      <c r="H12" s="260"/>
      <c r="I12" s="298" t="e">
        <f t="shared" si="0"/>
        <v>#DIV/0!</v>
      </c>
    </row>
    <row r="13" spans="2:9" s="46" customFormat="1" ht="15" customHeight="1" x14ac:dyDescent="0.25">
      <c r="B13" s="187" t="s">
        <v>146</v>
      </c>
      <c r="C13" s="188"/>
      <c r="D13" s="189"/>
      <c r="E13" s="254" t="s">
        <v>147</v>
      </c>
      <c r="F13" s="275">
        <f>SUM(F15)</f>
        <v>902</v>
      </c>
      <c r="G13" s="289"/>
      <c r="H13" s="275">
        <f>SUM(H15)</f>
        <v>900</v>
      </c>
      <c r="I13" s="287">
        <f t="shared" si="0"/>
        <v>99.77827050997783</v>
      </c>
    </row>
    <row r="14" spans="2:9" s="46" customFormat="1" ht="15" customHeight="1" x14ac:dyDescent="0.25">
      <c r="B14" s="190"/>
      <c r="C14" s="191"/>
      <c r="D14" s="192"/>
      <c r="E14" s="255"/>
      <c r="F14" s="276"/>
      <c r="G14" s="290"/>
      <c r="H14" s="276"/>
      <c r="I14" s="288" t="e">
        <f t="shared" si="0"/>
        <v>#DIV/0!</v>
      </c>
    </row>
    <row r="15" spans="2:9" s="46" customFormat="1" ht="15" customHeight="1" x14ac:dyDescent="0.25">
      <c r="B15" s="197">
        <v>3</v>
      </c>
      <c r="C15" s="198"/>
      <c r="D15" s="199"/>
      <c r="E15" s="197" t="s">
        <v>3</v>
      </c>
      <c r="F15" s="275">
        <f>SUM(F17)</f>
        <v>902</v>
      </c>
      <c r="G15" s="289"/>
      <c r="H15" s="275">
        <f>SUM(H17)</f>
        <v>900</v>
      </c>
      <c r="I15" s="287">
        <f t="shared" si="0"/>
        <v>99.77827050997783</v>
      </c>
    </row>
    <row r="16" spans="2:9" s="46" customFormat="1" ht="15" customHeight="1" x14ac:dyDescent="0.25">
      <c r="B16" s="200"/>
      <c r="C16" s="201"/>
      <c r="D16" s="202"/>
      <c r="E16" s="200"/>
      <c r="F16" s="276"/>
      <c r="G16" s="290"/>
      <c r="H16" s="276"/>
      <c r="I16" s="288" t="e">
        <f t="shared" si="0"/>
        <v>#DIV/0!</v>
      </c>
    </row>
    <row r="17" spans="2:9" s="46" customFormat="1" ht="15" customHeight="1" x14ac:dyDescent="0.25">
      <c r="B17" s="197">
        <v>32</v>
      </c>
      <c r="C17" s="198"/>
      <c r="D17" s="199"/>
      <c r="E17" s="182" t="s">
        <v>12</v>
      </c>
      <c r="F17" s="279">
        <f>SUM(F19)</f>
        <v>902</v>
      </c>
      <c r="G17" s="301"/>
      <c r="H17" s="279">
        <f>SUM(H19)</f>
        <v>900</v>
      </c>
      <c r="I17" s="281">
        <f t="shared" si="0"/>
        <v>99.77827050997783</v>
      </c>
    </row>
    <row r="18" spans="2:9" s="46" customFormat="1" ht="15" customHeight="1" x14ac:dyDescent="0.25">
      <c r="B18" s="200"/>
      <c r="C18" s="201"/>
      <c r="D18" s="202"/>
      <c r="E18" s="182"/>
      <c r="F18" s="280"/>
      <c r="G18" s="302"/>
      <c r="H18" s="280"/>
      <c r="I18" s="282" t="e">
        <f t="shared" si="0"/>
        <v>#DIV/0!</v>
      </c>
    </row>
    <row r="19" spans="2:9" s="46" customFormat="1" ht="30" customHeight="1" x14ac:dyDescent="0.25">
      <c r="B19" s="182">
        <v>329</v>
      </c>
      <c r="C19" s="182"/>
      <c r="D19" s="182"/>
      <c r="E19" s="90" t="s">
        <v>208</v>
      </c>
      <c r="F19" s="95">
        <f>SUM(F20)</f>
        <v>902</v>
      </c>
      <c r="G19" s="47"/>
      <c r="H19" s="101">
        <f>SUM(H20)</f>
        <v>900</v>
      </c>
      <c r="I19" s="114">
        <f t="shared" si="0"/>
        <v>99.77827050997783</v>
      </c>
    </row>
    <row r="20" spans="2:9" s="46" customFormat="1" ht="30" customHeight="1" x14ac:dyDescent="0.25">
      <c r="B20" s="229">
        <v>3299</v>
      </c>
      <c r="C20" s="230"/>
      <c r="D20" s="231"/>
      <c r="E20" s="90" t="s">
        <v>208</v>
      </c>
      <c r="F20" s="95">
        <v>902</v>
      </c>
      <c r="G20" s="47"/>
      <c r="H20" s="101">
        <v>900</v>
      </c>
      <c r="I20" s="114">
        <f t="shared" si="0"/>
        <v>99.77827050997783</v>
      </c>
    </row>
    <row r="21" spans="2:9" x14ac:dyDescent="0.25">
      <c r="B21" s="244" t="s">
        <v>148</v>
      </c>
      <c r="C21" s="245"/>
      <c r="D21" s="246"/>
      <c r="E21" s="244" t="s">
        <v>149</v>
      </c>
      <c r="F21" s="283">
        <f>SUM(F23)</f>
        <v>300</v>
      </c>
      <c r="G21" s="277"/>
      <c r="H21" s="299">
        <f>SUM(H23)</f>
        <v>171.01</v>
      </c>
      <c r="I21" s="285">
        <f t="shared" si="0"/>
        <v>57.00333333333333</v>
      </c>
    </row>
    <row r="22" spans="2:9" x14ac:dyDescent="0.25">
      <c r="B22" s="247"/>
      <c r="C22" s="248"/>
      <c r="D22" s="249"/>
      <c r="E22" s="247"/>
      <c r="F22" s="284"/>
      <c r="G22" s="278"/>
      <c r="H22" s="300"/>
      <c r="I22" s="286" t="e">
        <f t="shared" si="0"/>
        <v>#DIV/0!</v>
      </c>
    </row>
    <row r="23" spans="2:9" x14ac:dyDescent="0.25">
      <c r="B23" s="203" t="s">
        <v>150</v>
      </c>
      <c r="C23" s="204"/>
      <c r="D23" s="205"/>
      <c r="E23" s="209" t="s">
        <v>151</v>
      </c>
      <c r="F23" s="211">
        <f>SUM(F25)</f>
        <v>300</v>
      </c>
      <c r="G23" s="213"/>
      <c r="H23" s="215">
        <f>SUM(H25)</f>
        <v>171.01</v>
      </c>
      <c r="I23" s="217">
        <f t="shared" si="0"/>
        <v>57.00333333333333</v>
      </c>
    </row>
    <row r="24" spans="2:9" x14ac:dyDescent="0.25">
      <c r="B24" s="206"/>
      <c r="C24" s="207"/>
      <c r="D24" s="208"/>
      <c r="E24" s="210"/>
      <c r="F24" s="212"/>
      <c r="G24" s="214"/>
      <c r="H24" s="216"/>
      <c r="I24" s="218" t="e">
        <f t="shared" si="0"/>
        <v>#DIV/0!</v>
      </c>
    </row>
    <row r="25" spans="2:9" x14ac:dyDescent="0.25">
      <c r="B25" s="187" t="s">
        <v>146</v>
      </c>
      <c r="C25" s="188"/>
      <c r="D25" s="189"/>
      <c r="E25" s="187" t="s">
        <v>147</v>
      </c>
      <c r="F25" s="193">
        <f>SUM(F27)</f>
        <v>300</v>
      </c>
      <c r="G25" s="219"/>
      <c r="H25" s="221">
        <f>SUM(H27)</f>
        <v>171.01</v>
      </c>
      <c r="I25" s="195">
        <f t="shared" si="0"/>
        <v>57.00333333333333</v>
      </c>
    </row>
    <row r="26" spans="2:9" x14ac:dyDescent="0.25">
      <c r="B26" s="190"/>
      <c r="C26" s="191"/>
      <c r="D26" s="192"/>
      <c r="E26" s="190"/>
      <c r="F26" s="194"/>
      <c r="G26" s="220"/>
      <c r="H26" s="222"/>
      <c r="I26" s="196" t="e">
        <f t="shared" si="0"/>
        <v>#DIV/0!</v>
      </c>
    </row>
    <row r="27" spans="2:9" x14ac:dyDescent="0.25">
      <c r="B27" s="197">
        <v>3</v>
      </c>
      <c r="C27" s="198"/>
      <c r="D27" s="199"/>
      <c r="E27" s="197" t="s">
        <v>3</v>
      </c>
      <c r="F27" s="193">
        <f>SUM(F30)</f>
        <v>300</v>
      </c>
      <c r="G27" s="219"/>
      <c r="H27" s="221">
        <f>SUM(H30)</f>
        <v>171.01</v>
      </c>
      <c r="I27" s="195">
        <f t="shared" si="0"/>
        <v>57.00333333333333</v>
      </c>
    </row>
    <row r="28" spans="2:9" x14ac:dyDescent="0.25">
      <c r="B28" s="200"/>
      <c r="C28" s="201"/>
      <c r="D28" s="202"/>
      <c r="E28" s="200"/>
      <c r="F28" s="194"/>
      <c r="G28" s="220"/>
      <c r="H28" s="222"/>
      <c r="I28" s="196" t="e">
        <f t="shared" si="0"/>
        <v>#DIV/0!</v>
      </c>
    </row>
    <row r="29" spans="2:9" hidden="1" x14ac:dyDescent="0.25">
      <c r="B29" s="261">
        <v>31</v>
      </c>
      <c r="C29" s="262"/>
      <c r="D29" s="263"/>
      <c r="E29" s="48" t="s">
        <v>4</v>
      </c>
      <c r="F29" s="96"/>
      <c r="G29" s="32"/>
      <c r="H29" s="105"/>
      <c r="I29" s="106" t="e">
        <f t="shared" si="0"/>
        <v>#DIV/0!</v>
      </c>
    </row>
    <row r="30" spans="2:9" x14ac:dyDescent="0.25">
      <c r="B30" s="197">
        <v>32</v>
      </c>
      <c r="C30" s="198"/>
      <c r="D30" s="199"/>
      <c r="E30" s="197" t="s">
        <v>12</v>
      </c>
      <c r="F30" s="193">
        <f>SUM(F32)</f>
        <v>300</v>
      </c>
      <c r="G30" s="219"/>
      <c r="H30" s="221">
        <f>SUM(H32)</f>
        <v>171.01</v>
      </c>
      <c r="I30" s="195">
        <f t="shared" si="0"/>
        <v>57.00333333333333</v>
      </c>
    </row>
    <row r="31" spans="2:9" x14ac:dyDescent="0.25">
      <c r="B31" s="200"/>
      <c r="C31" s="201"/>
      <c r="D31" s="202"/>
      <c r="E31" s="200"/>
      <c r="F31" s="194"/>
      <c r="G31" s="220"/>
      <c r="H31" s="222"/>
      <c r="I31" s="196" t="e">
        <f t="shared" si="0"/>
        <v>#DIV/0!</v>
      </c>
    </row>
    <row r="32" spans="2:9" ht="30" customHeight="1" x14ac:dyDescent="0.25">
      <c r="B32" s="182">
        <v>322</v>
      </c>
      <c r="C32" s="182"/>
      <c r="D32" s="182"/>
      <c r="E32" s="90" t="s">
        <v>209</v>
      </c>
      <c r="F32" s="96">
        <f>SUM(F33)</f>
        <v>300</v>
      </c>
      <c r="G32" s="102"/>
      <c r="H32" s="105">
        <f>SUM(H33)</f>
        <v>171.01</v>
      </c>
      <c r="I32" s="106">
        <f t="shared" si="0"/>
        <v>57.00333333333333</v>
      </c>
    </row>
    <row r="33" spans="2:9" ht="30" customHeight="1" x14ac:dyDescent="0.25">
      <c r="B33" s="182">
        <v>3222</v>
      </c>
      <c r="C33" s="182"/>
      <c r="D33" s="182"/>
      <c r="E33" s="90" t="s">
        <v>117</v>
      </c>
      <c r="F33" s="96">
        <v>300</v>
      </c>
      <c r="G33" s="102"/>
      <c r="H33" s="105">
        <v>171.01</v>
      </c>
      <c r="I33" s="106">
        <f t="shared" si="0"/>
        <v>57.00333333333333</v>
      </c>
    </row>
    <row r="34" spans="2:9" x14ac:dyDescent="0.25">
      <c r="B34" s="244" t="s">
        <v>152</v>
      </c>
      <c r="C34" s="245"/>
      <c r="D34" s="246"/>
      <c r="E34" s="244" t="s">
        <v>153</v>
      </c>
      <c r="F34" s="283">
        <f>SUM(F36+F148+F162+F176+F190+F204+F226+F238+F416+F488+F499+F584+F594+F604+F623+F635+F657+F679+F689)</f>
        <v>2268950</v>
      </c>
      <c r="G34" s="283"/>
      <c r="H34" s="283">
        <f t="shared" ref="H34" si="1">SUM(H36+H148+H162+H176+H190+H204+H226+H238+H416+H488+H499+H584+H594+H604+H623+H635+H657+H679+H689)</f>
        <v>1188847.7699999996</v>
      </c>
      <c r="I34" s="285">
        <f t="shared" si="0"/>
        <v>52.396384671323723</v>
      </c>
    </row>
    <row r="35" spans="2:9" x14ac:dyDescent="0.25">
      <c r="B35" s="247"/>
      <c r="C35" s="248"/>
      <c r="D35" s="249"/>
      <c r="E35" s="247"/>
      <c r="F35" s="284"/>
      <c r="G35" s="284"/>
      <c r="H35" s="284"/>
      <c r="I35" s="286" t="e">
        <f t="shared" si="0"/>
        <v>#DIV/0!</v>
      </c>
    </row>
    <row r="36" spans="2:9" x14ac:dyDescent="0.25">
      <c r="B36" s="203" t="s">
        <v>154</v>
      </c>
      <c r="C36" s="204"/>
      <c r="D36" s="205"/>
      <c r="E36" s="209" t="s">
        <v>155</v>
      </c>
      <c r="F36" s="211">
        <f>SUM(F38+F96+F122)</f>
        <v>1645095</v>
      </c>
      <c r="G36" s="213"/>
      <c r="H36" s="215">
        <f>SUM(H38+H96+H122)</f>
        <v>932913.00999999989</v>
      </c>
      <c r="I36" s="217">
        <f t="shared" si="0"/>
        <v>56.708762107963359</v>
      </c>
    </row>
    <row r="37" spans="2:9" x14ac:dyDescent="0.25">
      <c r="B37" s="206"/>
      <c r="C37" s="207"/>
      <c r="D37" s="208"/>
      <c r="E37" s="210"/>
      <c r="F37" s="212"/>
      <c r="G37" s="214"/>
      <c r="H37" s="216"/>
      <c r="I37" s="218" t="e">
        <f t="shared" si="0"/>
        <v>#DIV/0!</v>
      </c>
    </row>
    <row r="38" spans="2:9" x14ac:dyDescent="0.25">
      <c r="B38" s="187" t="s">
        <v>156</v>
      </c>
      <c r="C38" s="188"/>
      <c r="D38" s="189"/>
      <c r="E38" s="187" t="s">
        <v>157</v>
      </c>
      <c r="F38" s="193">
        <f>SUM(F40)</f>
        <v>74000</v>
      </c>
      <c r="G38" s="219"/>
      <c r="H38" s="221">
        <f>SUM(H40)</f>
        <v>41141.480000000003</v>
      </c>
      <c r="I38" s="195">
        <f t="shared" si="0"/>
        <v>55.596594594594592</v>
      </c>
    </row>
    <row r="39" spans="2:9" x14ac:dyDescent="0.25">
      <c r="B39" s="190"/>
      <c r="C39" s="191"/>
      <c r="D39" s="192"/>
      <c r="E39" s="190"/>
      <c r="F39" s="194"/>
      <c r="G39" s="220"/>
      <c r="H39" s="222"/>
      <c r="I39" s="196" t="e">
        <f t="shared" si="0"/>
        <v>#DIV/0!</v>
      </c>
    </row>
    <row r="40" spans="2:9" x14ac:dyDescent="0.25">
      <c r="B40" s="197">
        <v>3</v>
      </c>
      <c r="C40" s="198"/>
      <c r="D40" s="199"/>
      <c r="E40" s="197" t="s">
        <v>3</v>
      </c>
      <c r="F40" s="193">
        <f>SUM(F42+F90)</f>
        <v>74000</v>
      </c>
      <c r="G40" s="193"/>
      <c r="H40" s="193">
        <f t="shared" ref="H40" si="2">SUM(H42+H90)</f>
        <v>41141.480000000003</v>
      </c>
      <c r="I40" s="195">
        <f t="shared" si="0"/>
        <v>55.596594594594592</v>
      </c>
    </row>
    <row r="41" spans="2:9" x14ac:dyDescent="0.25">
      <c r="B41" s="200"/>
      <c r="C41" s="201"/>
      <c r="D41" s="202"/>
      <c r="E41" s="200"/>
      <c r="F41" s="194"/>
      <c r="G41" s="194"/>
      <c r="H41" s="194"/>
      <c r="I41" s="196" t="e">
        <f t="shared" si="0"/>
        <v>#DIV/0!</v>
      </c>
    </row>
    <row r="42" spans="2:9" x14ac:dyDescent="0.25">
      <c r="B42" s="197">
        <v>32</v>
      </c>
      <c r="C42" s="198"/>
      <c r="D42" s="199"/>
      <c r="E42" s="197" t="s">
        <v>12</v>
      </c>
      <c r="F42" s="193">
        <f>SUM(F44+F50+F60+F80)</f>
        <v>73300</v>
      </c>
      <c r="G42" s="193"/>
      <c r="H42" s="193">
        <f t="shared" ref="H42" si="3">SUM(H44+H50+H60+H80)</f>
        <v>40633.770000000004</v>
      </c>
      <c r="I42" s="195">
        <f t="shared" si="0"/>
        <v>55.434884038199186</v>
      </c>
    </row>
    <row r="43" spans="2:9" x14ac:dyDescent="0.25">
      <c r="B43" s="200"/>
      <c r="C43" s="201"/>
      <c r="D43" s="202"/>
      <c r="E43" s="200"/>
      <c r="F43" s="194"/>
      <c r="G43" s="194"/>
      <c r="H43" s="194"/>
      <c r="I43" s="196" t="e">
        <f t="shared" si="0"/>
        <v>#DIV/0!</v>
      </c>
    </row>
    <row r="44" spans="2:9" x14ac:dyDescent="0.25">
      <c r="B44" s="197">
        <v>321</v>
      </c>
      <c r="C44" s="198"/>
      <c r="D44" s="199"/>
      <c r="E44" s="232" t="s">
        <v>27</v>
      </c>
      <c r="F44" s="193">
        <f>SUM(F46+F48)</f>
        <v>4600</v>
      </c>
      <c r="G44" s="193"/>
      <c r="H44" s="193">
        <f t="shared" ref="H44" si="4">SUM(H46+H48)</f>
        <v>4413.6100000000006</v>
      </c>
      <c r="I44" s="195">
        <f t="shared" si="0"/>
        <v>95.948043478260885</v>
      </c>
    </row>
    <row r="45" spans="2:9" x14ac:dyDescent="0.25">
      <c r="B45" s="200"/>
      <c r="C45" s="201"/>
      <c r="D45" s="202"/>
      <c r="E45" s="233"/>
      <c r="F45" s="194"/>
      <c r="G45" s="194"/>
      <c r="H45" s="194"/>
      <c r="I45" s="196" t="e">
        <f t="shared" si="0"/>
        <v>#DIV/0!</v>
      </c>
    </row>
    <row r="46" spans="2:9" x14ac:dyDescent="0.25">
      <c r="B46" s="197">
        <v>3211</v>
      </c>
      <c r="C46" s="198"/>
      <c r="D46" s="199"/>
      <c r="E46" s="197" t="s">
        <v>28</v>
      </c>
      <c r="F46" s="193">
        <v>3800</v>
      </c>
      <c r="G46" s="219"/>
      <c r="H46" s="221">
        <v>3798.61</v>
      </c>
      <c r="I46" s="195">
        <f t="shared" si="0"/>
        <v>99.963421052631588</v>
      </c>
    </row>
    <row r="47" spans="2:9" x14ac:dyDescent="0.25">
      <c r="B47" s="200"/>
      <c r="C47" s="201"/>
      <c r="D47" s="202"/>
      <c r="E47" s="200"/>
      <c r="F47" s="194"/>
      <c r="G47" s="220"/>
      <c r="H47" s="222"/>
      <c r="I47" s="196" t="e">
        <f t="shared" si="0"/>
        <v>#DIV/0!</v>
      </c>
    </row>
    <row r="48" spans="2:9" x14ac:dyDescent="0.25">
      <c r="B48" s="197">
        <v>3213</v>
      </c>
      <c r="C48" s="198"/>
      <c r="D48" s="199"/>
      <c r="E48" s="197" t="s">
        <v>120</v>
      </c>
      <c r="F48" s="193">
        <v>800</v>
      </c>
      <c r="G48" s="219"/>
      <c r="H48" s="221">
        <v>615</v>
      </c>
      <c r="I48" s="195">
        <f t="shared" si="0"/>
        <v>76.875</v>
      </c>
    </row>
    <row r="49" spans="2:9" x14ac:dyDescent="0.25">
      <c r="B49" s="200"/>
      <c r="C49" s="201"/>
      <c r="D49" s="202"/>
      <c r="E49" s="200"/>
      <c r="F49" s="194"/>
      <c r="G49" s="220"/>
      <c r="H49" s="222"/>
      <c r="I49" s="196" t="e">
        <f t="shared" si="0"/>
        <v>#DIV/0!</v>
      </c>
    </row>
    <row r="50" spans="2:9" x14ac:dyDescent="0.25">
      <c r="B50" s="187">
        <v>322</v>
      </c>
      <c r="C50" s="188"/>
      <c r="D50" s="189"/>
      <c r="E50" s="223" t="s">
        <v>209</v>
      </c>
      <c r="F50" s="193">
        <f>SUM(F52+F54+F56+F58)</f>
        <v>30985</v>
      </c>
      <c r="G50" s="193"/>
      <c r="H50" s="193">
        <f t="shared" ref="H50" si="5">SUM(H52+H54+H56+H58)</f>
        <v>17578.63</v>
      </c>
      <c r="I50" s="195">
        <f t="shared" si="0"/>
        <v>56.732709375504278</v>
      </c>
    </row>
    <row r="51" spans="2:9" x14ac:dyDescent="0.25">
      <c r="B51" s="190"/>
      <c r="C51" s="191"/>
      <c r="D51" s="192"/>
      <c r="E51" s="224"/>
      <c r="F51" s="194"/>
      <c r="G51" s="194"/>
      <c r="H51" s="194"/>
      <c r="I51" s="196" t="e">
        <f t="shared" si="0"/>
        <v>#DIV/0!</v>
      </c>
    </row>
    <row r="52" spans="2:9" x14ac:dyDescent="0.25">
      <c r="B52" s="197">
        <v>3221</v>
      </c>
      <c r="C52" s="198"/>
      <c r="D52" s="199"/>
      <c r="E52" s="223" t="s">
        <v>216</v>
      </c>
      <c r="F52" s="193">
        <v>10000</v>
      </c>
      <c r="G52" s="219"/>
      <c r="H52" s="221">
        <v>6006.13</v>
      </c>
      <c r="I52" s="195">
        <f t="shared" si="0"/>
        <v>60.061300000000003</v>
      </c>
    </row>
    <row r="53" spans="2:9" x14ac:dyDescent="0.25">
      <c r="B53" s="200"/>
      <c r="C53" s="201"/>
      <c r="D53" s="202"/>
      <c r="E53" s="224"/>
      <c r="F53" s="194"/>
      <c r="G53" s="220"/>
      <c r="H53" s="222"/>
      <c r="I53" s="196" t="e">
        <f t="shared" si="0"/>
        <v>#DIV/0!</v>
      </c>
    </row>
    <row r="54" spans="2:9" x14ac:dyDescent="0.25">
      <c r="B54" s="197">
        <v>3223</v>
      </c>
      <c r="C54" s="198"/>
      <c r="D54" s="199"/>
      <c r="E54" s="223" t="s">
        <v>118</v>
      </c>
      <c r="F54" s="193">
        <v>20000</v>
      </c>
      <c r="G54" s="219"/>
      <c r="H54" s="221">
        <v>11263.07</v>
      </c>
      <c r="I54" s="195">
        <f t="shared" si="0"/>
        <v>56.315349999999995</v>
      </c>
    </row>
    <row r="55" spans="2:9" x14ac:dyDescent="0.25">
      <c r="B55" s="200"/>
      <c r="C55" s="201"/>
      <c r="D55" s="202"/>
      <c r="E55" s="224"/>
      <c r="F55" s="194"/>
      <c r="G55" s="220"/>
      <c r="H55" s="222"/>
      <c r="I55" s="196" t="e">
        <f t="shared" si="0"/>
        <v>#DIV/0!</v>
      </c>
    </row>
    <row r="56" spans="2:9" x14ac:dyDescent="0.25">
      <c r="B56" s="197">
        <v>3224</v>
      </c>
      <c r="C56" s="198"/>
      <c r="D56" s="199"/>
      <c r="E56" s="223" t="s">
        <v>219</v>
      </c>
      <c r="F56" s="193">
        <v>400</v>
      </c>
      <c r="G56" s="219"/>
      <c r="H56" s="221">
        <v>260.45999999999998</v>
      </c>
      <c r="I56" s="195">
        <f t="shared" si="0"/>
        <v>65.114999999999995</v>
      </c>
    </row>
    <row r="57" spans="2:9" x14ac:dyDescent="0.25">
      <c r="B57" s="200"/>
      <c r="C57" s="201"/>
      <c r="D57" s="202"/>
      <c r="E57" s="224"/>
      <c r="F57" s="194"/>
      <c r="G57" s="220"/>
      <c r="H57" s="222"/>
      <c r="I57" s="196" t="e">
        <f t="shared" si="0"/>
        <v>#DIV/0!</v>
      </c>
    </row>
    <row r="58" spans="2:9" x14ac:dyDescent="0.25">
      <c r="B58" s="197">
        <v>3225</v>
      </c>
      <c r="C58" s="198"/>
      <c r="D58" s="199"/>
      <c r="E58" s="223" t="s">
        <v>96</v>
      </c>
      <c r="F58" s="193">
        <v>585</v>
      </c>
      <c r="G58" s="219"/>
      <c r="H58" s="221">
        <v>48.97</v>
      </c>
      <c r="I58" s="195">
        <f t="shared" si="0"/>
        <v>8.3709401709401714</v>
      </c>
    </row>
    <row r="59" spans="2:9" x14ac:dyDescent="0.25">
      <c r="B59" s="200"/>
      <c r="C59" s="201"/>
      <c r="D59" s="202"/>
      <c r="E59" s="224"/>
      <c r="F59" s="194"/>
      <c r="G59" s="220"/>
      <c r="H59" s="222"/>
      <c r="I59" s="196" t="e">
        <f t="shared" si="0"/>
        <v>#DIV/0!</v>
      </c>
    </row>
    <row r="60" spans="2:9" x14ac:dyDescent="0.25">
      <c r="B60" s="187">
        <v>323</v>
      </c>
      <c r="C60" s="188"/>
      <c r="D60" s="189"/>
      <c r="E60" s="223" t="s">
        <v>220</v>
      </c>
      <c r="F60" s="193">
        <f>SUM(F62+F64+F66+F68+F70+F72+F74+F76+F78)</f>
        <v>33515</v>
      </c>
      <c r="G60" s="193"/>
      <c r="H60" s="193">
        <f t="shared" ref="H60" si="6">SUM(H62+H64+H66+H68+H70+H72+H74+H76+H78)</f>
        <v>15728.619999999999</v>
      </c>
      <c r="I60" s="195">
        <f t="shared" si="0"/>
        <v>46.930091004028043</v>
      </c>
    </row>
    <row r="61" spans="2:9" x14ac:dyDescent="0.25">
      <c r="B61" s="190"/>
      <c r="C61" s="191"/>
      <c r="D61" s="192"/>
      <c r="E61" s="224"/>
      <c r="F61" s="194"/>
      <c r="G61" s="194"/>
      <c r="H61" s="194"/>
      <c r="I61" s="196" t="e">
        <f t="shared" si="0"/>
        <v>#DIV/0!</v>
      </c>
    </row>
    <row r="62" spans="2:9" x14ac:dyDescent="0.25">
      <c r="B62" s="197">
        <v>3231</v>
      </c>
      <c r="C62" s="198"/>
      <c r="D62" s="199"/>
      <c r="E62" s="223" t="s">
        <v>99</v>
      </c>
      <c r="F62" s="193">
        <v>4000</v>
      </c>
      <c r="G62" s="219"/>
      <c r="H62" s="221">
        <v>3083.62</v>
      </c>
      <c r="I62" s="195">
        <f t="shared" si="0"/>
        <v>77.090499999999992</v>
      </c>
    </row>
    <row r="63" spans="2:9" x14ac:dyDescent="0.25">
      <c r="B63" s="200"/>
      <c r="C63" s="201"/>
      <c r="D63" s="202"/>
      <c r="E63" s="224"/>
      <c r="F63" s="194"/>
      <c r="G63" s="220"/>
      <c r="H63" s="222"/>
      <c r="I63" s="196" t="e">
        <f t="shared" si="0"/>
        <v>#DIV/0!</v>
      </c>
    </row>
    <row r="64" spans="2:9" x14ac:dyDescent="0.25">
      <c r="B64" s="197">
        <v>3232</v>
      </c>
      <c r="C64" s="198"/>
      <c r="D64" s="199"/>
      <c r="E64" s="223" t="s">
        <v>100</v>
      </c>
      <c r="F64" s="193">
        <v>10745</v>
      </c>
      <c r="G64" s="219"/>
      <c r="H64" s="221">
        <v>2352.31</v>
      </c>
      <c r="I64" s="195">
        <f t="shared" si="0"/>
        <v>21.892135877152164</v>
      </c>
    </row>
    <row r="65" spans="2:9" x14ac:dyDescent="0.25">
      <c r="B65" s="200"/>
      <c r="C65" s="201"/>
      <c r="D65" s="202"/>
      <c r="E65" s="224"/>
      <c r="F65" s="194"/>
      <c r="G65" s="220"/>
      <c r="H65" s="222"/>
      <c r="I65" s="196" t="e">
        <f t="shared" si="0"/>
        <v>#DIV/0!</v>
      </c>
    </row>
    <row r="66" spans="2:9" x14ac:dyDescent="0.25">
      <c r="B66" s="197">
        <v>3233</v>
      </c>
      <c r="C66" s="198"/>
      <c r="D66" s="199"/>
      <c r="E66" s="223" t="s">
        <v>101</v>
      </c>
      <c r="F66" s="193">
        <v>100</v>
      </c>
      <c r="G66" s="219"/>
      <c r="H66" s="221">
        <v>0</v>
      </c>
      <c r="I66" s="195">
        <f t="shared" si="0"/>
        <v>0</v>
      </c>
    </row>
    <row r="67" spans="2:9" x14ac:dyDescent="0.25">
      <c r="B67" s="200"/>
      <c r="C67" s="201"/>
      <c r="D67" s="202"/>
      <c r="E67" s="224"/>
      <c r="F67" s="194"/>
      <c r="G67" s="220"/>
      <c r="H67" s="222"/>
      <c r="I67" s="196" t="e">
        <f t="shared" si="0"/>
        <v>#DIV/0!</v>
      </c>
    </row>
    <row r="68" spans="2:9" x14ac:dyDescent="0.25">
      <c r="B68" s="197">
        <v>3234</v>
      </c>
      <c r="C68" s="198"/>
      <c r="D68" s="199"/>
      <c r="E68" s="223" t="s">
        <v>102</v>
      </c>
      <c r="F68" s="193">
        <v>6500</v>
      </c>
      <c r="G68" s="219"/>
      <c r="H68" s="221">
        <v>3270.73</v>
      </c>
      <c r="I68" s="195">
        <f t="shared" si="0"/>
        <v>50.31892307692307</v>
      </c>
    </row>
    <row r="69" spans="2:9" x14ac:dyDescent="0.25">
      <c r="B69" s="200"/>
      <c r="C69" s="201"/>
      <c r="D69" s="202"/>
      <c r="E69" s="224"/>
      <c r="F69" s="194"/>
      <c r="G69" s="220"/>
      <c r="H69" s="222"/>
      <c r="I69" s="196" t="e">
        <f t="shared" si="0"/>
        <v>#DIV/0!</v>
      </c>
    </row>
    <row r="70" spans="2:9" x14ac:dyDescent="0.25">
      <c r="B70" s="197">
        <v>3235</v>
      </c>
      <c r="C70" s="198"/>
      <c r="D70" s="199"/>
      <c r="E70" s="223" t="s">
        <v>223</v>
      </c>
      <c r="F70" s="193">
        <v>5700</v>
      </c>
      <c r="G70" s="219"/>
      <c r="H70" s="221">
        <v>4350.91</v>
      </c>
      <c r="I70" s="195">
        <f t="shared" si="0"/>
        <v>76.331754385964913</v>
      </c>
    </row>
    <row r="71" spans="2:9" x14ac:dyDescent="0.25">
      <c r="B71" s="200"/>
      <c r="C71" s="201"/>
      <c r="D71" s="202"/>
      <c r="E71" s="224"/>
      <c r="F71" s="194"/>
      <c r="G71" s="220"/>
      <c r="H71" s="222"/>
      <c r="I71" s="196" t="e">
        <f t="shared" si="0"/>
        <v>#DIV/0!</v>
      </c>
    </row>
    <row r="72" spans="2:9" x14ac:dyDescent="0.25">
      <c r="B72" s="197">
        <v>3236</v>
      </c>
      <c r="C72" s="198"/>
      <c r="D72" s="199"/>
      <c r="E72" s="223" t="s">
        <v>104</v>
      </c>
      <c r="F72" s="193">
        <v>3300</v>
      </c>
      <c r="G72" s="219"/>
      <c r="H72" s="221">
        <v>0</v>
      </c>
      <c r="I72" s="195">
        <f t="shared" si="0"/>
        <v>0</v>
      </c>
    </row>
    <row r="73" spans="2:9" x14ac:dyDescent="0.25">
      <c r="B73" s="200"/>
      <c r="C73" s="201"/>
      <c r="D73" s="202"/>
      <c r="E73" s="224"/>
      <c r="F73" s="194"/>
      <c r="G73" s="220"/>
      <c r="H73" s="222"/>
      <c r="I73" s="196" t="e">
        <f t="shared" ref="I73:I150" si="7">SUM(H73/F73*100)</f>
        <v>#DIV/0!</v>
      </c>
    </row>
    <row r="74" spans="2:9" x14ac:dyDescent="0.25">
      <c r="B74" s="197">
        <v>3237</v>
      </c>
      <c r="C74" s="198"/>
      <c r="D74" s="199"/>
      <c r="E74" s="223" t="s">
        <v>105</v>
      </c>
      <c r="F74" s="193">
        <v>2400</v>
      </c>
      <c r="G74" s="219"/>
      <c r="H74" s="221">
        <v>2054.59</v>
      </c>
      <c r="I74" s="195">
        <f t="shared" si="7"/>
        <v>85.607916666666668</v>
      </c>
    </row>
    <row r="75" spans="2:9" x14ac:dyDescent="0.25">
      <c r="B75" s="200"/>
      <c r="C75" s="201"/>
      <c r="D75" s="202"/>
      <c r="E75" s="224"/>
      <c r="F75" s="194"/>
      <c r="G75" s="220"/>
      <c r="H75" s="222"/>
      <c r="I75" s="196" t="e">
        <f t="shared" si="7"/>
        <v>#DIV/0!</v>
      </c>
    </row>
    <row r="76" spans="2:9" x14ac:dyDescent="0.25">
      <c r="B76" s="197">
        <v>3238</v>
      </c>
      <c r="C76" s="198"/>
      <c r="D76" s="199"/>
      <c r="E76" s="223" t="s">
        <v>106</v>
      </c>
      <c r="F76" s="193">
        <v>470</v>
      </c>
      <c r="G76" s="219"/>
      <c r="H76" s="221">
        <v>469.96</v>
      </c>
      <c r="I76" s="195">
        <f t="shared" si="7"/>
        <v>99.991489361702122</v>
      </c>
    </row>
    <row r="77" spans="2:9" x14ac:dyDescent="0.25">
      <c r="B77" s="200"/>
      <c r="C77" s="201"/>
      <c r="D77" s="202"/>
      <c r="E77" s="224"/>
      <c r="F77" s="194"/>
      <c r="G77" s="220"/>
      <c r="H77" s="222"/>
      <c r="I77" s="196" t="e">
        <f t="shared" si="7"/>
        <v>#DIV/0!</v>
      </c>
    </row>
    <row r="78" spans="2:9" x14ac:dyDescent="0.25">
      <c r="B78" s="197">
        <v>3239</v>
      </c>
      <c r="C78" s="198"/>
      <c r="D78" s="199"/>
      <c r="E78" s="223" t="s">
        <v>107</v>
      </c>
      <c r="F78" s="193">
        <v>300</v>
      </c>
      <c r="G78" s="219"/>
      <c r="H78" s="221">
        <v>146.5</v>
      </c>
      <c r="I78" s="195">
        <f t="shared" si="7"/>
        <v>48.833333333333336</v>
      </c>
    </row>
    <row r="79" spans="2:9" x14ac:dyDescent="0.25">
      <c r="B79" s="200"/>
      <c r="C79" s="201"/>
      <c r="D79" s="202"/>
      <c r="E79" s="224"/>
      <c r="F79" s="194"/>
      <c r="G79" s="220"/>
      <c r="H79" s="222"/>
      <c r="I79" s="196" t="e">
        <f t="shared" si="7"/>
        <v>#DIV/0!</v>
      </c>
    </row>
    <row r="80" spans="2:9" x14ac:dyDescent="0.25">
      <c r="B80" s="187">
        <v>329</v>
      </c>
      <c r="C80" s="188"/>
      <c r="D80" s="189"/>
      <c r="E80" s="223" t="s">
        <v>208</v>
      </c>
      <c r="F80" s="193">
        <f>SUM(F82+F84+F86+F88)</f>
        <v>4200</v>
      </c>
      <c r="G80" s="193"/>
      <c r="H80" s="193">
        <f t="shared" ref="H80" si="8">SUM(H82+H84+H86+H88)</f>
        <v>2912.91</v>
      </c>
      <c r="I80" s="195">
        <f t="shared" si="7"/>
        <v>69.355000000000004</v>
      </c>
    </row>
    <row r="81" spans="2:9" x14ac:dyDescent="0.25">
      <c r="B81" s="190"/>
      <c r="C81" s="191"/>
      <c r="D81" s="192"/>
      <c r="E81" s="224"/>
      <c r="F81" s="194"/>
      <c r="G81" s="194"/>
      <c r="H81" s="194"/>
      <c r="I81" s="196" t="e">
        <f t="shared" si="7"/>
        <v>#DIV/0!</v>
      </c>
    </row>
    <row r="82" spans="2:9" x14ac:dyDescent="0.25">
      <c r="B82" s="197">
        <v>3292</v>
      </c>
      <c r="C82" s="198"/>
      <c r="D82" s="199"/>
      <c r="E82" s="223" t="s">
        <v>109</v>
      </c>
      <c r="F82" s="193">
        <v>3800</v>
      </c>
      <c r="G82" s="219"/>
      <c r="H82" s="221">
        <v>2701.58</v>
      </c>
      <c r="I82" s="195">
        <f t="shared" si="7"/>
        <v>71.094210526315791</v>
      </c>
    </row>
    <row r="83" spans="2:9" x14ac:dyDescent="0.25">
      <c r="B83" s="200"/>
      <c r="C83" s="201"/>
      <c r="D83" s="202"/>
      <c r="E83" s="224"/>
      <c r="F83" s="194"/>
      <c r="G83" s="220"/>
      <c r="H83" s="222"/>
      <c r="I83" s="196" t="e">
        <f t="shared" si="7"/>
        <v>#DIV/0!</v>
      </c>
    </row>
    <row r="84" spans="2:9" x14ac:dyDescent="0.25">
      <c r="B84" s="197">
        <v>3294</v>
      </c>
      <c r="C84" s="198"/>
      <c r="D84" s="199"/>
      <c r="E84" s="223" t="s">
        <v>111</v>
      </c>
      <c r="F84" s="193">
        <v>200</v>
      </c>
      <c r="G84" s="219"/>
      <c r="H84" s="221">
        <v>125</v>
      </c>
      <c r="I84" s="195">
        <f t="shared" si="7"/>
        <v>62.5</v>
      </c>
    </row>
    <row r="85" spans="2:9" x14ac:dyDescent="0.25">
      <c r="B85" s="200"/>
      <c r="C85" s="201"/>
      <c r="D85" s="202"/>
      <c r="E85" s="224"/>
      <c r="F85" s="194"/>
      <c r="G85" s="220"/>
      <c r="H85" s="222"/>
      <c r="I85" s="196" t="e">
        <f t="shared" si="7"/>
        <v>#DIV/0!</v>
      </c>
    </row>
    <row r="86" spans="2:9" x14ac:dyDescent="0.25">
      <c r="B86" s="197">
        <v>3295</v>
      </c>
      <c r="C86" s="198"/>
      <c r="D86" s="199"/>
      <c r="E86" s="223" t="s">
        <v>112</v>
      </c>
      <c r="F86" s="193">
        <v>0</v>
      </c>
      <c r="G86" s="219"/>
      <c r="H86" s="221">
        <v>0</v>
      </c>
      <c r="I86" s="195" t="e">
        <f t="shared" si="7"/>
        <v>#DIV/0!</v>
      </c>
    </row>
    <row r="87" spans="2:9" x14ac:dyDescent="0.25">
      <c r="B87" s="200"/>
      <c r="C87" s="201"/>
      <c r="D87" s="202"/>
      <c r="E87" s="224"/>
      <c r="F87" s="194"/>
      <c r="G87" s="220"/>
      <c r="H87" s="222"/>
      <c r="I87" s="196" t="e">
        <f t="shared" si="7"/>
        <v>#DIV/0!</v>
      </c>
    </row>
    <row r="88" spans="2:9" x14ac:dyDescent="0.25">
      <c r="B88" s="197">
        <v>3299</v>
      </c>
      <c r="C88" s="198"/>
      <c r="D88" s="199"/>
      <c r="E88" s="223" t="s">
        <v>208</v>
      </c>
      <c r="F88" s="193">
        <v>200</v>
      </c>
      <c r="G88" s="219"/>
      <c r="H88" s="221">
        <v>86.33</v>
      </c>
      <c r="I88" s="195">
        <f t="shared" si="7"/>
        <v>43.164999999999999</v>
      </c>
    </row>
    <row r="89" spans="2:9" x14ac:dyDescent="0.25">
      <c r="B89" s="200"/>
      <c r="C89" s="201"/>
      <c r="D89" s="202"/>
      <c r="E89" s="224"/>
      <c r="F89" s="194"/>
      <c r="G89" s="220"/>
      <c r="H89" s="222"/>
      <c r="I89" s="196" t="e">
        <f t="shared" si="7"/>
        <v>#DIV/0!</v>
      </c>
    </row>
    <row r="90" spans="2:9" x14ac:dyDescent="0.25">
      <c r="B90" s="197">
        <v>34</v>
      </c>
      <c r="C90" s="198"/>
      <c r="D90" s="199"/>
      <c r="E90" s="197" t="s">
        <v>122</v>
      </c>
      <c r="F90" s="193">
        <f>SUM(F92)</f>
        <v>700</v>
      </c>
      <c r="G90" s="193"/>
      <c r="H90" s="193">
        <f t="shared" ref="H90" si="9">SUM(H92)</f>
        <v>507.71</v>
      </c>
      <c r="I90" s="195">
        <f t="shared" si="7"/>
        <v>72.53</v>
      </c>
    </row>
    <row r="91" spans="2:9" x14ac:dyDescent="0.25">
      <c r="B91" s="200"/>
      <c r="C91" s="201"/>
      <c r="D91" s="202"/>
      <c r="E91" s="200"/>
      <c r="F91" s="194"/>
      <c r="G91" s="194"/>
      <c r="H91" s="194"/>
      <c r="I91" s="196" t="e">
        <f t="shared" si="7"/>
        <v>#DIV/0!</v>
      </c>
    </row>
    <row r="92" spans="2:9" x14ac:dyDescent="0.25">
      <c r="B92" s="197">
        <v>343</v>
      </c>
      <c r="C92" s="198"/>
      <c r="D92" s="199"/>
      <c r="E92" s="197" t="s">
        <v>224</v>
      </c>
      <c r="F92" s="193">
        <f>SUM(F94)</f>
        <v>700</v>
      </c>
      <c r="G92" s="193"/>
      <c r="H92" s="193">
        <f t="shared" ref="H92" si="10">SUM(H94)</f>
        <v>507.71</v>
      </c>
      <c r="I92" s="195">
        <f t="shared" si="7"/>
        <v>72.53</v>
      </c>
    </row>
    <row r="93" spans="2:9" x14ac:dyDescent="0.25">
      <c r="B93" s="200"/>
      <c r="C93" s="201"/>
      <c r="D93" s="202"/>
      <c r="E93" s="200"/>
      <c r="F93" s="194"/>
      <c r="G93" s="194"/>
      <c r="H93" s="194"/>
      <c r="I93" s="196" t="e">
        <f t="shared" si="7"/>
        <v>#DIV/0!</v>
      </c>
    </row>
    <row r="94" spans="2:9" x14ac:dyDescent="0.25">
      <c r="B94" s="197">
        <v>3431</v>
      </c>
      <c r="C94" s="198"/>
      <c r="D94" s="199"/>
      <c r="E94" s="197" t="s">
        <v>123</v>
      </c>
      <c r="F94" s="193">
        <v>700</v>
      </c>
      <c r="G94" s="219"/>
      <c r="H94" s="221">
        <v>507.71</v>
      </c>
      <c r="I94" s="195">
        <f t="shared" si="7"/>
        <v>72.53</v>
      </c>
    </row>
    <row r="95" spans="2:9" x14ac:dyDescent="0.25">
      <c r="B95" s="200"/>
      <c r="C95" s="201"/>
      <c r="D95" s="202"/>
      <c r="E95" s="200"/>
      <c r="F95" s="194"/>
      <c r="G95" s="220"/>
      <c r="H95" s="222"/>
      <c r="I95" s="196" t="e">
        <f t="shared" si="7"/>
        <v>#DIV/0!</v>
      </c>
    </row>
    <row r="96" spans="2:9" x14ac:dyDescent="0.25">
      <c r="B96" s="187" t="s">
        <v>158</v>
      </c>
      <c r="C96" s="188"/>
      <c r="D96" s="189"/>
      <c r="E96" s="187" t="s">
        <v>159</v>
      </c>
      <c r="F96" s="193">
        <f>SUM(F98)</f>
        <v>1570000</v>
      </c>
      <c r="G96" s="219"/>
      <c r="H96" s="221">
        <f>SUM(H98)</f>
        <v>891771.52999999991</v>
      </c>
      <c r="I96" s="195">
        <f t="shared" si="7"/>
        <v>56.800734394904453</v>
      </c>
    </row>
    <row r="97" spans="2:9" x14ac:dyDescent="0.25">
      <c r="B97" s="190"/>
      <c r="C97" s="191"/>
      <c r="D97" s="192"/>
      <c r="E97" s="190"/>
      <c r="F97" s="194"/>
      <c r="G97" s="220"/>
      <c r="H97" s="222"/>
      <c r="I97" s="196" t="e">
        <f t="shared" si="7"/>
        <v>#DIV/0!</v>
      </c>
    </row>
    <row r="98" spans="2:9" x14ac:dyDescent="0.25">
      <c r="B98" s="197">
        <v>3</v>
      </c>
      <c r="C98" s="198"/>
      <c r="D98" s="199"/>
      <c r="E98" s="197" t="s">
        <v>3</v>
      </c>
      <c r="F98" s="193">
        <f>SUM(F100+F108)</f>
        <v>1570000</v>
      </c>
      <c r="G98" s="193"/>
      <c r="H98" s="193">
        <f t="shared" ref="H98" si="11">SUM(H100+H108)</f>
        <v>891771.52999999991</v>
      </c>
      <c r="I98" s="195">
        <f t="shared" si="7"/>
        <v>56.800734394904453</v>
      </c>
    </row>
    <row r="99" spans="2:9" x14ac:dyDescent="0.25">
      <c r="B99" s="200"/>
      <c r="C99" s="201"/>
      <c r="D99" s="202"/>
      <c r="E99" s="200"/>
      <c r="F99" s="194"/>
      <c r="G99" s="194"/>
      <c r="H99" s="194"/>
      <c r="I99" s="196" t="e">
        <f t="shared" si="7"/>
        <v>#DIV/0!</v>
      </c>
    </row>
    <row r="100" spans="2:9" x14ac:dyDescent="0.25">
      <c r="B100" s="197">
        <v>31</v>
      </c>
      <c r="C100" s="198"/>
      <c r="D100" s="199"/>
      <c r="E100" s="197" t="s">
        <v>4</v>
      </c>
      <c r="F100" s="193">
        <f>SUM(F102+F104+F106)</f>
        <v>1513000</v>
      </c>
      <c r="G100" s="193"/>
      <c r="H100" s="193">
        <f t="shared" ref="H100" si="12">SUM(H102+H104+H106)</f>
        <v>862350.29999999993</v>
      </c>
      <c r="I100" s="195">
        <f t="shared" si="7"/>
        <v>56.996054196959676</v>
      </c>
    </row>
    <row r="101" spans="2:9" x14ac:dyDescent="0.25">
      <c r="B101" s="200"/>
      <c r="C101" s="201"/>
      <c r="D101" s="202"/>
      <c r="E101" s="200"/>
      <c r="F101" s="194"/>
      <c r="G101" s="194"/>
      <c r="H101" s="194"/>
      <c r="I101" s="196" t="e">
        <f t="shared" si="7"/>
        <v>#DIV/0!</v>
      </c>
    </row>
    <row r="102" spans="2:9" ht="30" customHeight="1" x14ac:dyDescent="0.25">
      <c r="B102" s="229">
        <v>311</v>
      </c>
      <c r="C102" s="230"/>
      <c r="D102" s="231"/>
      <c r="E102" s="90" t="s">
        <v>210</v>
      </c>
      <c r="F102" s="96">
        <f>SUM(F103)</f>
        <v>1250000</v>
      </c>
      <c r="G102" s="96"/>
      <c r="H102" s="96">
        <f t="shared" ref="H102" si="13">SUM(H103)</f>
        <v>719626.12</v>
      </c>
      <c r="I102" s="106">
        <f t="shared" si="7"/>
        <v>57.570089599999996</v>
      </c>
    </row>
    <row r="103" spans="2:9" ht="30" customHeight="1" x14ac:dyDescent="0.25">
      <c r="B103" s="229">
        <v>3111</v>
      </c>
      <c r="C103" s="230"/>
      <c r="D103" s="231"/>
      <c r="E103" s="90" t="s">
        <v>26</v>
      </c>
      <c r="F103" s="96">
        <v>1250000</v>
      </c>
      <c r="G103" s="102"/>
      <c r="H103" s="105">
        <v>719626.12</v>
      </c>
      <c r="I103" s="106">
        <f t="shared" si="7"/>
        <v>57.570089599999996</v>
      </c>
    </row>
    <row r="104" spans="2:9" ht="30" customHeight="1" x14ac:dyDescent="0.25">
      <c r="B104" s="229">
        <v>312</v>
      </c>
      <c r="C104" s="230"/>
      <c r="D104" s="231"/>
      <c r="E104" s="89" t="s">
        <v>92</v>
      </c>
      <c r="F104" s="97">
        <f>SUM(F105)</f>
        <v>57000</v>
      </c>
      <c r="G104" s="97"/>
      <c r="H104" s="97">
        <f t="shared" ref="H104" si="14">SUM(H105)</f>
        <v>23985.84</v>
      </c>
      <c r="I104" s="115">
        <f t="shared" si="7"/>
        <v>42.080421052631579</v>
      </c>
    </row>
    <row r="105" spans="2:9" ht="30" customHeight="1" x14ac:dyDescent="0.25">
      <c r="B105" s="229">
        <v>3121</v>
      </c>
      <c r="C105" s="230"/>
      <c r="D105" s="231"/>
      <c r="E105" s="89" t="s">
        <v>92</v>
      </c>
      <c r="F105" s="97">
        <v>57000</v>
      </c>
      <c r="G105" s="93"/>
      <c r="H105" s="107">
        <v>23985.84</v>
      </c>
      <c r="I105" s="115">
        <f t="shared" si="7"/>
        <v>42.080421052631579</v>
      </c>
    </row>
    <row r="106" spans="2:9" ht="30" customHeight="1" x14ac:dyDescent="0.25">
      <c r="B106" s="229">
        <v>313</v>
      </c>
      <c r="C106" s="230"/>
      <c r="D106" s="231"/>
      <c r="E106" s="89" t="s">
        <v>211</v>
      </c>
      <c r="F106" s="97">
        <f>SUM(F107)</f>
        <v>206000</v>
      </c>
      <c r="G106" s="97"/>
      <c r="H106" s="97">
        <f t="shared" ref="H106" si="15">SUM(H107)</f>
        <v>118738.34</v>
      </c>
      <c r="I106" s="115">
        <f t="shared" si="7"/>
        <v>57.639970873786403</v>
      </c>
    </row>
    <row r="107" spans="2:9" ht="30" customHeight="1" x14ac:dyDescent="0.25">
      <c r="B107" s="229">
        <v>3132</v>
      </c>
      <c r="C107" s="230"/>
      <c r="D107" s="231"/>
      <c r="E107" s="89" t="s">
        <v>93</v>
      </c>
      <c r="F107" s="97">
        <v>206000</v>
      </c>
      <c r="G107" s="93"/>
      <c r="H107" s="107">
        <v>118738.34</v>
      </c>
      <c r="I107" s="115">
        <f t="shared" si="7"/>
        <v>57.639970873786403</v>
      </c>
    </row>
    <row r="108" spans="2:9" x14ac:dyDescent="0.25">
      <c r="B108" s="197">
        <v>32</v>
      </c>
      <c r="C108" s="198"/>
      <c r="D108" s="199"/>
      <c r="E108" s="197" t="s">
        <v>12</v>
      </c>
      <c r="F108" s="193">
        <f>SUM(F110+F118+F114)</f>
        <v>57000</v>
      </c>
      <c r="G108" s="193"/>
      <c r="H108" s="193">
        <f t="shared" ref="H108" si="16">SUM(H110+H118+H114)</f>
        <v>29421.230000000003</v>
      </c>
      <c r="I108" s="195">
        <f t="shared" si="7"/>
        <v>51.616192982456141</v>
      </c>
    </row>
    <row r="109" spans="2:9" x14ac:dyDescent="0.25">
      <c r="B109" s="200"/>
      <c r="C109" s="201"/>
      <c r="D109" s="202"/>
      <c r="E109" s="200"/>
      <c r="F109" s="194"/>
      <c r="G109" s="194"/>
      <c r="H109" s="194"/>
      <c r="I109" s="196" t="e">
        <f t="shared" si="7"/>
        <v>#DIV/0!</v>
      </c>
    </row>
    <row r="110" spans="2:9" x14ac:dyDescent="0.25">
      <c r="B110" s="197">
        <v>321</v>
      </c>
      <c r="C110" s="198"/>
      <c r="D110" s="199"/>
      <c r="E110" s="232" t="s">
        <v>27</v>
      </c>
      <c r="F110" s="193">
        <f>SUM(F112)</f>
        <v>51813.35</v>
      </c>
      <c r="G110" s="193"/>
      <c r="H110" s="193">
        <f t="shared" ref="H110" si="17">SUM(H112)</f>
        <v>25183.06</v>
      </c>
      <c r="I110" s="195">
        <f t="shared" si="7"/>
        <v>48.603419775019375</v>
      </c>
    </row>
    <row r="111" spans="2:9" x14ac:dyDescent="0.25">
      <c r="B111" s="200"/>
      <c r="C111" s="201"/>
      <c r="D111" s="202"/>
      <c r="E111" s="233"/>
      <c r="F111" s="194"/>
      <c r="G111" s="194"/>
      <c r="H111" s="194"/>
      <c r="I111" s="196" t="e">
        <f t="shared" si="7"/>
        <v>#DIV/0!</v>
      </c>
    </row>
    <row r="112" spans="2:9" x14ac:dyDescent="0.25">
      <c r="B112" s="197">
        <v>3212</v>
      </c>
      <c r="C112" s="198"/>
      <c r="D112" s="199"/>
      <c r="E112" s="197" t="s">
        <v>119</v>
      </c>
      <c r="F112" s="193">
        <v>51813.35</v>
      </c>
      <c r="G112" s="219"/>
      <c r="H112" s="221">
        <v>25183.06</v>
      </c>
      <c r="I112" s="195">
        <f t="shared" si="7"/>
        <v>48.603419775019375</v>
      </c>
    </row>
    <row r="113" spans="2:9" x14ac:dyDescent="0.25">
      <c r="B113" s="200"/>
      <c r="C113" s="201"/>
      <c r="D113" s="202"/>
      <c r="E113" s="200"/>
      <c r="F113" s="194"/>
      <c r="G113" s="220"/>
      <c r="H113" s="222"/>
      <c r="I113" s="196" t="e">
        <f t="shared" si="7"/>
        <v>#DIV/0!</v>
      </c>
    </row>
    <row r="114" spans="2:9" x14ac:dyDescent="0.25">
      <c r="B114" s="187">
        <v>323</v>
      </c>
      <c r="C114" s="188"/>
      <c r="D114" s="189"/>
      <c r="E114" s="223" t="s">
        <v>220</v>
      </c>
      <c r="F114" s="193">
        <f>SUM(F116)</f>
        <v>186.65</v>
      </c>
      <c r="G114" s="193"/>
      <c r="H114" s="193">
        <f t="shared" ref="H114" si="18">SUM(H116)</f>
        <v>186.65</v>
      </c>
      <c r="I114" s="195">
        <f t="shared" si="7"/>
        <v>100</v>
      </c>
    </row>
    <row r="115" spans="2:9" x14ac:dyDescent="0.25">
      <c r="B115" s="190"/>
      <c r="C115" s="191"/>
      <c r="D115" s="192"/>
      <c r="E115" s="224"/>
      <c r="F115" s="194"/>
      <c r="G115" s="194"/>
      <c r="H115" s="194"/>
      <c r="I115" s="196" t="e">
        <f t="shared" si="7"/>
        <v>#DIV/0!</v>
      </c>
    </row>
    <row r="116" spans="2:9" x14ac:dyDescent="0.25">
      <c r="B116" s="197">
        <v>3237</v>
      </c>
      <c r="C116" s="198"/>
      <c r="D116" s="199"/>
      <c r="E116" s="223" t="s">
        <v>105</v>
      </c>
      <c r="F116" s="193">
        <v>186.65</v>
      </c>
      <c r="G116" s="219"/>
      <c r="H116" s="221">
        <v>186.65</v>
      </c>
      <c r="I116" s="195">
        <f t="shared" si="7"/>
        <v>100</v>
      </c>
    </row>
    <row r="117" spans="2:9" x14ac:dyDescent="0.25">
      <c r="B117" s="200"/>
      <c r="C117" s="201"/>
      <c r="D117" s="202"/>
      <c r="E117" s="224"/>
      <c r="F117" s="194"/>
      <c r="G117" s="220"/>
      <c r="H117" s="222"/>
      <c r="I117" s="196" t="e">
        <f t="shared" si="7"/>
        <v>#DIV/0!</v>
      </c>
    </row>
    <row r="118" spans="2:9" x14ac:dyDescent="0.25">
      <c r="B118" s="187">
        <v>329</v>
      </c>
      <c r="C118" s="188"/>
      <c r="D118" s="189"/>
      <c r="E118" s="223" t="s">
        <v>208</v>
      </c>
      <c r="F118" s="193">
        <f>SUM(F120)</f>
        <v>5000</v>
      </c>
      <c r="G118" s="193"/>
      <c r="H118" s="193">
        <f t="shared" ref="H118" si="19">SUM(H120)</f>
        <v>4051.52</v>
      </c>
      <c r="I118" s="195">
        <f t="shared" si="7"/>
        <v>81.0304</v>
      </c>
    </row>
    <row r="119" spans="2:9" x14ac:dyDescent="0.25">
      <c r="B119" s="190"/>
      <c r="C119" s="191"/>
      <c r="D119" s="192"/>
      <c r="E119" s="224"/>
      <c r="F119" s="194"/>
      <c r="G119" s="194"/>
      <c r="H119" s="194"/>
      <c r="I119" s="196" t="e">
        <f t="shared" si="7"/>
        <v>#DIV/0!</v>
      </c>
    </row>
    <row r="120" spans="2:9" x14ac:dyDescent="0.25">
      <c r="B120" s="197">
        <v>3295</v>
      </c>
      <c r="C120" s="198"/>
      <c r="D120" s="199"/>
      <c r="E120" s="223" t="s">
        <v>112</v>
      </c>
      <c r="F120" s="193">
        <v>5000</v>
      </c>
      <c r="G120" s="219"/>
      <c r="H120" s="221">
        <v>4051.52</v>
      </c>
      <c r="I120" s="195">
        <f t="shared" si="7"/>
        <v>81.0304</v>
      </c>
    </row>
    <row r="121" spans="2:9" x14ac:dyDescent="0.25">
      <c r="B121" s="200"/>
      <c r="C121" s="201"/>
      <c r="D121" s="202"/>
      <c r="E121" s="224"/>
      <c r="F121" s="194"/>
      <c r="G121" s="220"/>
      <c r="H121" s="222"/>
      <c r="I121" s="196" t="e">
        <f t="shared" si="7"/>
        <v>#DIV/0!</v>
      </c>
    </row>
    <row r="122" spans="2:9" x14ac:dyDescent="0.25">
      <c r="B122" s="187" t="s">
        <v>160</v>
      </c>
      <c r="C122" s="188"/>
      <c r="D122" s="189"/>
      <c r="E122" s="187" t="s">
        <v>161</v>
      </c>
      <c r="F122" s="193">
        <f>SUM(F124)</f>
        <v>1095</v>
      </c>
      <c r="G122" s="219"/>
      <c r="H122" s="221">
        <f>SUM(H124)</f>
        <v>0</v>
      </c>
      <c r="I122" s="195">
        <f t="shared" si="7"/>
        <v>0</v>
      </c>
    </row>
    <row r="123" spans="2:9" x14ac:dyDescent="0.25">
      <c r="B123" s="190"/>
      <c r="C123" s="191"/>
      <c r="D123" s="192"/>
      <c r="E123" s="190"/>
      <c r="F123" s="194"/>
      <c r="G123" s="220"/>
      <c r="H123" s="222"/>
      <c r="I123" s="196" t="e">
        <f t="shared" si="7"/>
        <v>#DIV/0!</v>
      </c>
    </row>
    <row r="124" spans="2:9" x14ac:dyDescent="0.25">
      <c r="B124" s="197">
        <v>3</v>
      </c>
      <c r="C124" s="198"/>
      <c r="D124" s="199"/>
      <c r="E124" s="197" t="s">
        <v>3</v>
      </c>
      <c r="F124" s="193">
        <f>SUM(F126+F134)</f>
        <v>1095</v>
      </c>
      <c r="G124" s="193"/>
      <c r="H124" s="193">
        <f t="shared" ref="H124" si="20">SUM(H134)</f>
        <v>0</v>
      </c>
      <c r="I124" s="195">
        <f t="shared" si="7"/>
        <v>0</v>
      </c>
    </row>
    <row r="125" spans="2:9" x14ac:dyDescent="0.25">
      <c r="B125" s="200"/>
      <c r="C125" s="201"/>
      <c r="D125" s="202"/>
      <c r="E125" s="200"/>
      <c r="F125" s="194"/>
      <c r="G125" s="194"/>
      <c r="H125" s="194"/>
      <c r="I125" s="196" t="e">
        <f t="shared" si="7"/>
        <v>#DIV/0!</v>
      </c>
    </row>
    <row r="126" spans="2:9" x14ac:dyDescent="0.25">
      <c r="B126" s="197">
        <v>31</v>
      </c>
      <c r="C126" s="198"/>
      <c r="D126" s="199"/>
      <c r="E126" s="197" t="s">
        <v>4</v>
      </c>
      <c r="F126" s="193">
        <f>SUM(F128+F130+F132)</f>
        <v>525</v>
      </c>
      <c r="G126" s="193"/>
      <c r="H126" s="193">
        <f t="shared" ref="H126" si="21">SUM(H128+H130+H132)</f>
        <v>0</v>
      </c>
      <c r="I126" s="195">
        <f t="shared" ref="I126:I133" si="22">SUM(H126/F126*100)</f>
        <v>0</v>
      </c>
    </row>
    <row r="127" spans="2:9" x14ac:dyDescent="0.25">
      <c r="B127" s="200"/>
      <c r="C127" s="201"/>
      <c r="D127" s="202"/>
      <c r="E127" s="200"/>
      <c r="F127" s="194"/>
      <c r="G127" s="194"/>
      <c r="H127" s="194"/>
      <c r="I127" s="196" t="e">
        <f t="shared" si="22"/>
        <v>#DIV/0!</v>
      </c>
    </row>
    <row r="128" spans="2:9" ht="30" customHeight="1" x14ac:dyDescent="0.25">
      <c r="B128" s="229">
        <v>311</v>
      </c>
      <c r="C128" s="230"/>
      <c r="D128" s="231"/>
      <c r="E128" s="139" t="s">
        <v>210</v>
      </c>
      <c r="F128" s="137">
        <f>SUM(F129)</f>
        <v>450</v>
      </c>
      <c r="G128" s="134"/>
      <c r="H128" s="135">
        <f>SUM(H129)</f>
        <v>0</v>
      </c>
      <c r="I128" s="136">
        <f t="shared" si="22"/>
        <v>0</v>
      </c>
    </row>
    <row r="129" spans="2:9" ht="30" customHeight="1" x14ac:dyDescent="0.25">
      <c r="B129" s="229">
        <v>3111</v>
      </c>
      <c r="C129" s="230"/>
      <c r="D129" s="231"/>
      <c r="E129" s="139" t="s">
        <v>26</v>
      </c>
      <c r="F129" s="137">
        <v>450</v>
      </c>
      <c r="G129" s="134"/>
      <c r="H129" s="135">
        <v>0</v>
      </c>
      <c r="I129" s="136">
        <f t="shared" si="22"/>
        <v>0</v>
      </c>
    </row>
    <row r="130" spans="2:9" ht="30" customHeight="1" x14ac:dyDescent="0.25">
      <c r="B130" s="229">
        <v>312</v>
      </c>
      <c r="C130" s="230"/>
      <c r="D130" s="231"/>
      <c r="E130" s="138" t="s">
        <v>92</v>
      </c>
      <c r="F130" s="130">
        <f>SUM(F131)</f>
        <v>0</v>
      </c>
      <c r="G130" s="130"/>
      <c r="H130" s="130">
        <f t="shared" ref="H130" si="23">SUM(H131)</f>
        <v>0</v>
      </c>
      <c r="I130" s="128" t="e">
        <f t="shared" si="22"/>
        <v>#DIV/0!</v>
      </c>
    </row>
    <row r="131" spans="2:9" ht="30" customHeight="1" x14ac:dyDescent="0.25">
      <c r="B131" s="229">
        <v>3121</v>
      </c>
      <c r="C131" s="230"/>
      <c r="D131" s="231"/>
      <c r="E131" s="138" t="s">
        <v>92</v>
      </c>
      <c r="F131" s="130">
        <v>0</v>
      </c>
      <c r="G131" s="133"/>
      <c r="H131" s="132">
        <v>0</v>
      </c>
      <c r="I131" s="128" t="e">
        <f t="shared" si="22"/>
        <v>#DIV/0!</v>
      </c>
    </row>
    <row r="132" spans="2:9" ht="30" customHeight="1" x14ac:dyDescent="0.25">
      <c r="B132" s="229">
        <v>313</v>
      </c>
      <c r="C132" s="230"/>
      <c r="D132" s="231"/>
      <c r="E132" s="138" t="s">
        <v>211</v>
      </c>
      <c r="F132" s="130">
        <f>SUM(F133)</f>
        <v>75</v>
      </c>
      <c r="G132" s="130"/>
      <c r="H132" s="130">
        <f t="shared" ref="H132" si="24">SUM(H133)</f>
        <v>0</v>
      </c>
      <c r="I132" s="128">
        <f t="shared" si="22"/>
        <v>0</v>
      </c>
    </row>
    <row r="133" spans="2:9" ht="30" customHeight="1" x14ac:dyDescent="0.25">
      <c r="B133" s="229">
        <v>3132</v>
      </c>
      <c r="C133" s="230"/>
      <c r="D133" s="231"/>
      <c r="E133" s="138" t="s">
        <v>93</v>
      </c>
      <c r="F133" s="130">
        <v>75</v>
      </c>
      <c r="G133" s="133"/>
      <c r="H133" s="132">
        <v>0</v>
      </c>
      <c r="I133" s="128">
        <f t="shared" si="22"/>
        <v>0</v>
      </c>
    </row>
    <row r="134" spans="2:9" x14ac:dyDescent="0.25">
      <c r="B134" s="197">
        <v>32</v>
      </c>
      <c r="C134" s="198"/>
      <c r="D134" s="199"/>
      <c r="E134" s="197" t="s">
        <v>12</v>
      </c>
      <c r="F134" s="193">
        <f>SUM(F136+F140+F144)</f>
        <v>570</v>
      </c>
      <c r="G134" s="193"/>
      <c r="H134" s="193">
        <f>SUM(H136+H140+H144)</f>
        <v>0</v>
      </c>
      <c r="I134" s="195">
        <f t="shared" si="7"/>
        <v>0</v>
      </c>
    </row>
    <row r="135" spans="2:9" x14ac:dyDescent="0.25">
      <c r="B135" s="200"/>
      <c r="C135" s="201"/>
      <c r="D135" s="202"/>
      <c r="E135" s="200"/>
      <c r="F135" s="194"/>
      <c r="G135" s="194"/>
      <c r="H135" s="194"/>
      <c r="I135" s="196" t="e">
        <f t="shared" si="7"/>
        <v>#DIV/0!</v>
      </c>
    </row>
    <row r="136" spans="2:9" x14ac:dyDescent="0.25">
      <c r="B136" s="187">
        <v>321</v>
      </c>
      <c r="C136" s="188"/>
      <c r="D136" s="189"/>
      <c r="E136" s="223" t="s">
        <v>27</v>
      </c>
      <c r="F136" s="193">
        <f>SUM(F138)</f>
        <v>310</v>
      </c>
      <c r="G136" s="193"/>
      <c r="H136" s="193">
        <f>SUM(H138)</f>
        <v>0</v>
      </c>
      <c r="I136" s="195">
        <f t="shared" ref="I136:I137" si="25">SUM(H136/F136*100)</f>
        <v>0</v>
      </c>
    </row>
    <row r="137" spans="2:9" x14ac:dyDescent="0.25">
      <c r="B137" s="190"/>
      <c r="C137" s="191"/>
      <c r="D137" s="192"/>
      <c r="E137" s="224"/>
      <c r="F137" s="194"/>
      <c r="G137" s="194"/>
      <c r="H137" s="194"/>
      <c r="I137" s="196" t="e">
        <f t="shared" si="25"/>
        <v>#DIV/0!</v>
      </c>
    </row>
    <row r="138" spans="2:9" x14ac:dyDescent="0.25">
      <c r="B138" s="187">
        <v>3211</v>
      </c>
      <c r="C138" s="188"/>
      <c r="D138" s="189"/>
      <c r="E138" s="223" t="s">
        <v>28</v>
      </c>
      <c r="F138" s="193">
        <v>310</v>
      </c>
      <c r="G138" s="225"/>
      <c r="H138" s="193">
        <v>0</v>
      </c>
      <c r="I138" s="227"/>
    </row>
    <row r="139" spans="2:9" x14ac:dyDescent="0.25">
      <c r="B139" s="190"/>
      <c r="C139" s="191"/>
      <c r="D139" s="192"/>
      <c r="E139" s="224"/>
      <c r="F139" s="194"/>
      <c r="G139" s="226"/>
      <c r="H139" s="194"/>
      <c r="I139" s="228"/>
    </row>
    <row r="140" spans="2:9" x14ac:dyDescent="0.25">
      <c r="B140" s="187">
        <v>322</v>
      </c>
      <c r="C140" s="188"/>
      <c r="D140" s="189"/>
      <c r="E140" s="223" t="s">
        <v>209</v>
      </c>
      <c r="F140" s="193">
        <f>SUM(F142)</f>
        <v>35</v>
      </c>
      <c r="G140" s="193"/>
      <c r="H140" s="193">
        <f t="shared" ref="H140" si="26">SUM(H142)</f>
        <v>0</v>
      </c>
      <c r="I140" s="195">
        <f t="shared" si="7"/>
        <v>0</v>
      </c>
    </row>
    <row r="141" spans="2:9" x14ac:dyDescent="0.25">
      <c r="B141" s="190"/>
      <c r="C141" s="191"/>
      <c r="D141" s="192"/>
      <c r="E141" s="224"/>
      <c r="F141" s="194"/>
      <c r="G141" s="194"/>
      <c r="H141" s="194"/>
      <c r="I141" s="196" t="e">
        <f t="shared" si="7"/>
        <v>#DIV/0!</v>
      </c>
    </row>
    <row r="142" spans="2:9" x14ac:dyDescent="0.25">
      <c r="B142" s="197">
        <v>3221</v>
      </c>
      <c r="C142" s="198"/>
      <c r="D142" s="199"/>
      <c r="E142" s="223" t="s">
        <v>216</v>
      </c>
      <c r="F142" s="193">
        <v>35</v>
      </c>
      <c r="G142" s="219"/>
      <c r="H142" s="221">
        <v>0</v>
      </c>
      <c r="I142" s="195">
        <f t="shared" si="7"/>
        <v>0</v>
      </c>
    </row>
    <row r="143" spans="2:9" x14ac:dyDescent="0.25">
      <c r="B143" s="200"/>
      <c r="C143" s="201"/>
      <c r="D143" s="202"/>
      <c r="E143" s="224"/>
      <c r="F143" s="194"/>
      <c r="G143" s="220"/>
      <c r="H143" s="222"/>
      <c r="I143" s="196" t="e">
        <f t="shared" si="7"/>
        <v>#DIV/0!</v>
      </c>
    </row>
    <row r="144" spans="2:9" x14ac:dyDescent="0.25">
      <c r="B144" s="187">
        <v>323</v>
      </c>
      <c r="C144" s="188"/>
      <c r="D144" s="189"/>
      <c r="E144" s="223" t="s">
        <v>220</v>
      </c>
      <c r="F144" s="193">
        <f>SUM(F146)</f>
        <v>225</v>
      </c>
      <c r="G144" s="193"/>
      <c r="H144" s="193">
        <f t="shared" ref="H144" si="27">SUM(H146)</f>
        <v>0</v>
      </c>
      <c r="I144" s="195">
        <f t="shared" si="7"/>
        <v>0</v>
      </c>
    </row>
    <row r="145" spans="2:9" x14ac:dyDescent="0.25">
      <c r="B145" s="190"/>
      <c r="C145" s="191"/>
      <c r="D145" s="192"/>
      <c r="E145" s="224"/>
      <c r="F145" s="194"/>
      <c r="G145" s="194"/>
      <c r="H145" s="194"/>
      <c r="I145" s="196" t="e">
        <f t="shared" si="7"/>
        <v>#DIV/0!</v>
      </c>
    </row>
    <row r="146" spans="2:9" x14ac:dyDescent="0.25">
      <c r="B146" s="197">
        <v>3237</v>
      </c>
      <c r="C146" s="198"/>
      <c r="D146" s="199"/>
      <c r="E146" s="223" t="s">
        <v>105</v>
      </c>
      <c r="F146" s="193">
        <v>225</v>
      </c>
      <c r="G146" s="219"/>
      <c r="H146" s="221">
        <v>0</v>
      </c>
      <c r="I146" s="195">
        <f t="shared" si="7"/>
        <v>0</v>
      </c>
    </row>
    <row r="147" spans="2:9" x14ac:dyDescent="0.25">
      <c r="B147" s="200"/>
      <c r="C147" s="201"/>
      <c r="D147" s="202"/>
      <c r="E147" s="224"/>
      <c r="F147" s="194"/>
      <c r="G147" s="220"/>
      <c r="H147" s="222"/>
      <c r="I147" s="196" t="e">
        <f t="shared" si="7"/>
        <v>#DIV/0!</v>
      </c>
    </row>
    <row r="148" spans="2:9" x14ac:dyDescent="0.25">
      <c r="B148" s="203" t="s">
        <v>162</v>
      </c>
      <c r="C148" s="204"/>
      <c r="D148" s="205"/>
      <c r="E148" s="209" t="s">
        <v>163</v>
      </c>
      <c r="F148" s="211">
        <f>SUM(F150)</f>
        <v>31575</v>
      </c>
      <c r="G148" s="213"/>
      <c r="H148" s="215">
        <f>SUM(H150)</f>
        <v>18364.63</v>
      </c>
      <c r="I148" s="217">
        <f t="shared" si="7"/>
        <v>58.161931908155182</v>
      </c>
    </row>
    <row r="149" spans="2:9" x14ac:dyDescent="0.25">
      <c r="B149" s="206"/>
      <c r="C149" s="207"/>
      <c r="D149" s="208"/>
      <c r="E149" s="210"/>
      <c r="F149" s="212"/>
      <c r="G149" s="214"/>
      <c r="H149" s="216"/>
      <c r="I149" s="218" t="e">
        <f t="shared" si="7"/>
        <v>#DIV/0!</v>
      </c>
    </row>
    <row r="150" spans="2:9" x14ac:dyDescent="0.25">
      <c r="B150" s="187" t="s">
        <v>156</v>
      </c>
      <c r="C150" s="188"/>
      <c r="D150" s="189"/>
      <c r="E150" s="187" t="s">
        <v>157</v>
      </c>
      <c r="F150" s="193">
        <f>SUM(F152)</f>
        <v>31575</v>
      </c>
      <c r="G150" s="219"/>
      <c r="H150" s="221">
        <f>SUM(H152)</f>
        <v>18364.63</v>
      </c>
      <c r="I150" s="195">
        <f t="shared" si="7"/>
        <v>58.161931908155182</v>
      </c>
    </row>
    <row r="151" spans="2:9" x14ac:dyDescent="0.25">
      <c r="B151" s="190"/>
      <c r="C151" s="191"/>
      <c r="D151" s="192"/>
      <c r="E151" s="190"/>
      <c r="F151" s="194"/>
      <c r="G151" s="220"/>
      <c r="H151" s="222"/>
      <c r="I151" s="196" t="e">
        <f t="shared" ref="I151:I215" si="28">SUM(H151/F151*100)</f>
        <v>#DIV/0!</v>
      </c>
    </row>
    <row r="152" spans="2:9" x14ac:dyDescent="0.25">
      <c r="B152" s="197">
        <v>3</v>
      </c>
      <c r="C152" s="198"/>
      <c r="D152" s="199"/>
      <c r="E152" s="197" t="s">
        <v>3</v>
      </c>
      <c r="F152" s="193">
        <f>SUM(F154)</f>
        <v>31575</v>
      </c>
      <c r="G152" s="219"/>
      <c r="H152" s="221">
        <f>SUM(H154)</f>
        <v>18364.63</v>
      </c>
      <c r="I152" s="195">
        <f t="shared" si="28"/>
        <v>58.161931908155182</v>
      </c>
    </row>
    <row r="153" spans="2:9" x14ac:dyDescent="0.25">
      <c r="B153" s="200"/>
      <c r="C153" s="201"/>
      <c r="D153" s="202"/>
      <c r="E153" s="200"/>
      <c r="F153" s="194"/>
      <c r="G153" s="220"/>
      <c r="H153" s="222"/>
      <c r="I153" s="196" t="e">
        <f t="shared" si="28"/>
        <v>#DIV/0!</v>
      </c>
    </row>
    <row r="154" spans="2:9" x14ac:dyDescent="0.25">
      <c r="B154" s="197">
        <v>31</v>
      </c>
      <c r="C154" s="198"/>
      <c r="D154" s="199"/>
      <c r="E154" s="197" t="s">
        <v>4</v>
      </c>
      <c r="F154" s="193">
        <f>SUM(F156+F158+F160)</f>
        <v>31575</v>
      </c>
      <c r="G154" s="193"/>
      <c r="H154" s="193">
        <f t="shared" ref="H154" si="29">SUM(H156+H158+H160)</f>
        <v>18364.63</v>
      </c>
      <c r="I154" s="195">
        <f t="shared" si="28"/>
        <v>58.161931908155182</v>
      </c>
    </row>
    <row r="155" spans="2:9" x14ac:dyDescent="0.25">
      <c r="B155" s="200"/>
      <c r="C155" s="201"/>
      <c r="D155" s="202"/>
      <c r="E155" s="200"/>
      <c r="F155" s="194"/>
      <c r="G155" s="194"/>
      <c r="H155" s="194"/>
      <c r="I155" s="196" t="e">
        <f t="shared" si="28"/>
        <v>#DIV/0!</v>
      </c>
    </row>
    <row r="156" spans="2:9" ht="30" customHeight="1" x14ac:dyDescent="0.25">
      <c r="B156" s="229">
        <v>311</v>
      </c>
      <c r="C156" s="230"/>
      <c r="D156" s="231"/>
      <c r="E156" s="90" t="s">
        <v>210</v>
      </c>
      <c r="F156" s="96">
        <f>SUM(F157)</f>
        <v>26500</v>
      </c>
      <c r="G156" s="102"/>
      <c r="H156" s="105">
        <f>SUM(H157)</f>
        <v>15420.29</v>
      </c>
      <c r="I156" s="106">
        <f t="shared" si="28"/>
        <v>58.189773584905666</v>
      </c>
    </row>
    <row r="157" spans="2:9" ht="30" customHeight="1" x14ac:dyDescent="0.25">
      <c r="B157" s="229">
        <v>3111</v>
      </c>
      <c r="C157" s="230"/>
      <c r="D157" s="231"/>
      <c r="E157" s="90" t="s">
        <v>26</v>
      </c>
      <c r="F157" s="96">
        <v>26500</v>
      </c>
      <c r="G157" s="102"/>
      <c r="H157" s="105">
        <v>15420.29</v>
      </c>
      <c r="I157" s="106">
        <f t="shared" si="28"/>
        <v>58.189773584905666</v>
      </c>
    </row>
    <row r="158" spans="2:9" ht="30" customHeight="1" x14ac:dyDescent="0.25">
      <c r="B158" s="229">
        <v>312</v>
      </c>
      <c r="C158" s="230"/>
      <c r="D158" s="231"/>
      <c r="E158" s="89" t="s">
        <v>92</v>
      </c>
      <c r="F158" s="97">
        <f>SUM(F159)</f>
        <v>700</v>
      </c>
      <c r="G158" s="97"/>
      <c r="H158" s="97">
        <f t="shared" ref="H158" si="30">SUM(H159)</f>
        <v>400</v>
      </c>
      <c r="I158" s="115">
        <f t="shared" si="28"/>
        <v>57.142857142857139</v>
      </c>
    </row>
    <row r="159" spans="2:9" ht="30" customHeight="1" x14ac:dyDescent="0.25">
      <c r="B159" s="229">
        <v>3121</v>
      </c>
      <c r="C159" s="230"/>
      <c r="D159" s="231"/>
      <c r="E159" s="89" t="s">
        <v>92</v>
      </c>
      <c r="F159" s="97">
        <v>700</v>
      </c>
      <c r="G159" s="93"/>
      <c r="H159" s="107">
        <v>400</v>
      </c>
      <c r="I159" s="115">
        <f t="shared" si="28"/>
        <v>57.142857142857139</v>
      </c>
    </row>
    <row r="160" spans="2:9" ht="30" customHeight="1" x14ac:dyDescent="0.25">
      <c r="B160" s="229">
        <v>313</v>
      </c>
      <c r="C160" s="230"/>
      <c r="D160" s="231"/>
      <c r="E160" s="89" t="s">
        <v>211</v>
      </c>
      <c r="F160" s="97">
        <f>SUM(F161)</f>
        <v>4375</v>
      </c>
      <c r="G160" s="97"/>
      <c r="H160" s="97">
        <f t="shared" ref="H160" si="31">SUM(H161)</f>
        <v>2544.34</v>
      </c>
      <c r="I160" s="115">
        <f t="shared" si="28"/>
        <v>58.15634285714286</v>
      </c>
    </row>
    <row r="161" spans="2:9" ht="30" customHeight="1" x14ac:dyDescent="0.25">
      <c r="B161" s="229">
        <v>3132</v>
      </c>
      <c r="C161" s="230"/>
      <c r="D161" s="231"/>
      <c r="E161" s="89" t="s">
        <v>93</v>
      </c>
      <c r="F161" s="97">
        <v>4375</v>
      </c>
      <c r="G161" s="93"/>
      <c r="H161" s="107">
        <v>2544.34</v>
      </c>
      <c r="I161" s="115">
        <f t="shared" si="28"/>
        <v>58.15634285714286</v>
      </c>
    </row>
    <row r="162" spans="2:9" x14ac:dyDescent="0.25">
      <c r="B162" s="203" t="s">
        <v>164</v>
      </c>
      <c r="C162" s="204"/>
      <c r="D162" s="205"/>
      <c r="E162" s="209" t="s">
        <v>165</v>
      </c>
      <c r="F162" s="211">
        <f>SUM(F164)</f>
        <v>117000</v>
      </c>
      <c r="G162" s="213"/>
      <c r="H162" s="215">
        <f>SUM(H164)</f>
        <v>71727.040000000008</v>
      </c>
      <c r="I162" s="217">
        <f t="shared" si="28"/>
        <v>61.305162393162405</v>
      </c>
    </row>
    <row r="163" spans="2:9" x14ac:dyDescent="0.25">
      <c r="B163" s="206"/>
      <c r="C163" s="207"/>
      <c r="D163" s="208"/>
      <c r="E163" s="210"/>
      <c r="F163" s="212"/>
      <c r="G163" s="214"/>
      <c r="H163" s="216"/>
      <c r="I163" s="218" t="e">
        <f t="shared" si="28"/>
        <v>#DIV/0!</v>
      </c>
    </row>
    <row r="164" spans="2:9" x14ac:dyDescent="0.25">
      <c r="B164" s="187" t="s">
        <v>156</v>
      </c>
      <c r="C164" s="188"/>
      <c r="D164" s="189"/>
      <c r="E164" s="187" t="s">
        <v>157</v>
      </c>
      <c r="F164" s="193">
        <f>SUM(F166)</f>
        <v>117000</v>
      </c>
      <c r="G164" s="219"/>
      <c r="H164" s="221">
        <f>SUM(H166)</f>
        <v>71727.040000000008</v>
      </c>
      <c r="I164" s="195">
        <f t="shared" si="28"/>
        <v>61.305162393162405</v>
      </c>
    </row>
    <row r="165" spans="2:9" x14ac:dyDescent="0.25">
      <c r="B165" s="190"/>
      <c r="C165" s="191"/>
      <c r="D165" s="192"/>
      <c r="E165" s="190"/>
      <c r="F165" s="194"/>
      <c r="G165" s="220"/>
      <c r="H165" s="222"/>
      <c r="I165" s="196" t="e">
        <f t="shared" si="28"/>
        <v>#DIV/0!</v>
      </c>
    </row>
    <row r="166" spans="2:9" x14ac:dyDescent="0.25">
      <c r="B166" s="197">
        <v>3</v>
      </c>
      <c r="C166" s="198"/>
      <c r="D166" s="199"/>
      <c r="E166" s="197" t="s">
        <v>3</v>
      </c>
      <c r="F166" s="193">
        <f>SUM(F168)</f>
        <v>117000</v>
      </c>
      <c r="G166" s="193"/>
      <c r="H166" s="193">
        <f t="shared" ref="H166" si="32">SUM(H168)</f>
        <v>71727.040000000008</v>
      </c>
      <c r="I166" s="195">
        <f t="shared" si="28"/>
        <v>61.305162393162405</v>
      </c>
    </row>
    <row r="167" spans="2:9" x14ac:dyDescent="0.25">
      <c r="B167" s="200"/>
      <c r="C167" s="201"/>
      <c r="D167" s="202"/>
      <c r="E167" s="200"/>
      <c r="F167" s="194"/>
      <c r="G167" s="194"/>
      <c r="H167" s="194"/>
      <c r="I167" s="196" t="e">
        <f t="shared" si="28"/>
        <v>#DIV/0!</v>
      </c>
    </row>
    <row r="168" spans="2:9" x14ac:dyDescent="0.25">
      <c r="B168" s="197">
        <v>31</v>
      </c>
      <c r="C168" s="198"/>
      <c r="D168" s="199"/>
      <c r="E168" s="197" t="s">
        <v>4</v>
      </c>
      <c r="F168" s="193">
        <f>SUM(F170+F172+F174)</f>
        <v>117000</v>
      </c>
      <c r="G168" s="193"/>
      <c r="H168" s="193">
        <f t="shared" ref="H168" si="33">SUM(H170+H172+H174)</f>
        <v>71727.040000000008</v>
      </c>
      <c r="I168" s="195">
        <f t="shared" si="28"/>
        <v>61.305162393162405</v>
      </c>
    </row>
    <row r="169" spans="2:9" x14ac:dyDescent="0.25">
      <c r="B169" s="200"/>
      <c r="C169" s="201"/>
      <c r="D169" s="202"/>
      <c r="E169" s="200"/>
      <c r="F169" s="194"/>
      <c r="G169" s="194"/>
      <c r="H169" s="194"/>
      <c r="I169" s="196" t="e">
        <f t="shared" si="28"/>
        <v>#DIV/0!</v>
      </c>
    </row>
    <row r="170" spans="2:9" ht="30" customHeight="1" x14ac:dyDescent="0.25">
      <c r="B170" s="229">
        <v>311</v>
      </c>
      <c r="C170" s="230"/>
      <c r="D170" s="231"/>
      <c r="E170" s="90" t="s">
        <v>210</v>
      </c>
      <c r="F170" s="96">
        <f>SUM(F171)</f>
        <v>96000</v>
      </c>
      <c r="G170" s="96"/>
      <c r="H170" s="96">
        <f t="shared" ref="H170" si="34">SUM(H171)</f>
        <v>59197.36</v>
      </c>
      <c r="I170" s="106">
        <f t="shared" si="28"/>
        <v>61.663916666666665</v>
      </c>
    </row>
    <row r="171" spans="2:9" ht="30" customHeight="1" x14ac:dyDescent="0.25">
      <c r="B171" s="229">
        <v>3111</v>
      </c>
      <c r="C171" s="230"/>
      <c r="D171" s="231"/>
      <c r="E171" s="90" t="s">
        <v>26</v>
      </c>
      <c r="F171" s="96">
        <v>96000</v>
      </c>
      <c r="G171" s="102"/>
      <c r="H171" s="105">
        <v>59197.36</v>
      </c>
      <c r="I171" s="106">
        <f t="shared" si="28"/>
        <v>61.663916666666665</v>
      </c>
    </row>
    <row r="172" spans="2:9" ht="30" customHeight="1" x14ac:dyDescent="0.25">
      <c r="B172" s="229">
        <v>312</v>
      </c>
      <c r="C172" s="230"/>
      <c r="D172" s="231"/>
      <c r="E172" s="89" t="s">
        <v>92</v>
      </c>
      <c r="F172" s="97">
        <f>SUM(F173)</f>
        <v>5100</v>
      </c>
      <c r="G172" s="97"/>
      <c r="H172" s="97">
        <f t="shared" ref="H172" si="35">SUM(H173)</f>
        <v>2762.16</v>
      </c>
      <c r="I172" s="115">
        <f t="shared" si="28"/>
        <v>54.16</v>
      </c>
    </row>
    <row r="173" spans="2:9" ht="30" customHeight="1" x14ac:dyDescent="0.25">
      <c r="B173" s="229">
        <v>3121</v>
      </c>
      <c r="C173" s="230"/>
      <c r="D173" s="231"/>
      <c r="E173" s="89" t="s">
        <v>92</v>
      </c>
      <c r="F173" s="97">
        <v>5100</v>
      </c>
      <c r="G173" s="93"/>
      <c r="H173" s="107">
        <v>2762.16</v>
      </c>
      <c r="I173" s="115">
        <f t="shared" si="28"/>
        <v>54.16</v>
      </c>
    </row>
    <row r="174" spans="2:9" ht="30" customHeight="1" x14ac:dyDescent="0.25">
      <c r="B174" s="229">
        <v>313</v>
      </c>
      <c r="C174" s="230"/>
      <c r="D174" s="231"/>
      <c r="E174" s="89" t="s">
        <v>211</v>
      </c>
      <c r="F174" s="97">
        <f>SUM(F175)</f>
        <v>15900</v>
      </c>
      <c r="G174" s="97"/>
      <c r="H174" s="97">
        <f t="shared" ref="H174" si="36">SUM(H175)</f>
        <v>9767.52</v>
      </c>
      <c r="I174" s="115">
        <f t="shared" si="28"/>
        <v>61.430943396226425</v>
      </c>
    </row>
    <row r="175" spans="2:9" ht="30" customHeight="1" x14ac:dyDescent="0.25">
      <c r="B175" s="229">
        <v>3132</v>
      </c>
      <c r="C175" s="230"/>
      <c r="D175" s="231"/>
      <c r="E175" s="89" t="s">
        <v>93</v>
      </c>
      <c r="F175" s="97">
        <v>15900</v>
      </c>
      <c r="G175" s="93"/>
      <c r="H175" s="107">
        <v>9767.52</v>
      </c>
      <c r="I175" s="115">
        <f t="shared" si="28"/>
        <v>61.430943396226425</v>
      </c>
    </row>
    <row r="176" spans="2:9" x14ac:dyDescent="0.25">
      <c r="B176" s="203" t="s">
        <v>166</v>
      </c>
      <c r="C176" s="204"/>
      <c r="D176" s="205"/>
      <c r="E176" s="209" t="s">
        <v>167</v>
      </c>
      <c r="F176" s="211">
        <f>SUM(F178)</f>
        <v>36915</v>
      </c>
      <c r="G176" s="213"/>
      <c r="H176" s="215">
        <f>SUM(H178)</f>
        <v>20947.34</v>
      </c>
      <c r="I176" s="217">
        <f t="shared" si="28"/>
        <v>56.744792089936333</v>
      </c>
    </row>
    <row r="177" spans="2:9" x14ac:dyDescent="0.25">
      <c r="B177" s="206"/>
      <c r="C177" s="207"/>
      <c r="D177" s="208"/>
      <c r="E177" s="210"/>
      <c r="F177" s="212"/>
      <c r="G177" s="214"/>
      <c r="H177" s="216"/>
      <c r="I177" s="218" t="e">
        <f t="shared" si="28"/>
        <v>#DIV/0!</v>
      </c>
    </row>
    <row r="178" spans="2:9" x14ac:dyDescent="0.25">
      <c r="B178" s="187" t="s">
        <v>156</v>
      </c>
      <c r="C178" s="188"/>
      <c r="D178" s="189"/>
      <c r="E178" s="187" t="s">
        <v>157</v>
      </c>
      <c r="F178" s="193">
        <f>SUM(F180)</f>
        <v>36915</v>
      </c>
      <c r="G178" s="219"/>
      <c r="H178" s="221">
        <f>SUM(H180)</f>
        <v>20947.34</v>
      </c>
      <c r="I178" s="195">
        <f t="shared" si="28"/>
        <v>56.744792089936333</v>
      </c>
    </row>
    <row r="179" spans="2:9" x14ac:dyDescent="0.25">
      <c r="B179" s="190"/>
      <c r="C179" s="191"/>
      <c r="D179" s="192"/>
      <c r="E179" s="190"/>
      <c r="F179" s="194"/>
      <c r="G179" s="220"/>
      <c r="H179" s="222"/>
      <c r="I179" s="196" t="e">
        <f t="shared" si="28"/>
        <v>#DIV/0!</v>
      </c>
    </row>
    <row r="180" spans="2:9" x14ac:dyDescent="0.25">
      <c r="B180" s="197">
        <v>3</v>
      </c>
      <c r="C180" s="198"/>
      <c r="D180" s="199"/>
      <c r="E180" s="197" t="s">
        <v>3</v>
      </c>
      <c r="F180" s="193">
        <f>SUM(F182)</f>
        <v>36915</v>
      </c>
      <c r="G180" s="219"/>
      <c r="H180" s="221">
        <f>SUM(H182)</f>
        <v>20947.34</v>
      </c>
      <c r="I180" s="195">
        <f t="shared" si="28"/>
        <v>56.744792089936333</v>
      </c>
    </row>
    <row r="181" spans="2:9" x14ac:dyDescent="0.25">
      <c r="B181" s="200"/>
      <c r="C181" s="201"/>
      <c r="D181" s="202"/>
      <c r="E181" s="200"/>
      <c r="F181" s="194"/>
      <c r="G181" s="220"/>
      <c r="H181" s="222"/>
      <c r="I181" s="196" t="e">
        <f t="shared" si="28"/>
        <v>#DIV/0!</v>
      </c>
    </row>
    <row r="182" spans="2:9" x14ac:dyDescent="0.25">
      <c r="B182" s="197">
        <v>31</v>
      </c>
      <c r="C182" s="198"/>
      <c r="D182" s="199"/>
      <c r="E182" s="197" t="s">
        <v>4</v>
      </c>
      <c r="F182" s="193">
        <f>SUM(F184+F186+F188)</f>
        <v>36915</v>
      </c>
      <c r="G182" s="193"/>
      <c r="H182" s="193">
        <f t="shared" ref="H182" si="37">SUM(H184+H186+H188)</f>
        <v>20947.34</v>
      </c>
      <c r="I182" s="195">
        <f t="shared" si="28"/>
        <v>56.744792089936333</v>
      </c>
    </row>
    <row r="183" spans="2:9" x14ac:dyDescent="0.25">
      <c r="B183" s="200"/>
      <c r="C183" s="201"/>
      <c r="D183" s="202"/>
      <c r="E183" s="200"/>
      <c r="F183" s="194"/>
      <c r="G183" s="194"/>
      <c r="H183" s="194"/>
      <c r="I183" s="196" t="e">
        <f t="shared" si="28"/>
        <v>#DIV/0!</v>
      </c>
    </row>
    <row r="184" spans="2:9" ht="30" customHeight="1" x14ac:dyDescent="0.25">
      <c r="B184" s="229">
        <v>311</v>
      </c>
      <c r="C184" s="230"/>
      <c r="D184" s="231"/>
      <c r="E184" s="90" t="s">
        <v>210</v>
      </c>
      <c r="F184" s="96">
        <f>SUM(F185)</f>
        <v>31000</v>
      </c>
      <c r="G184" s="96"/>
      <c r="H184" s="96">
        <f t="shared" ref="H184" si="38">SUM(H185)</f>
        <v>17637.21</v>
      </c>
      <c r="I184" s="106">
        <f t="shared" si="28"/>
        <v>56.894225806451615</v>
      </c>
    </row>
    <row r="185" spans="2:9" ht="30" customHeight="1" x14ac:dyDescent="0.25">
      <c r="B185" s="229">
        <v>3111</v>
      </c>
      <c r="C185" s="230"/>
      <c r="D185" s="231"/>
      <c r="E185" s="90" t="s">
        <v>26</v>
      </c>
      <c r="F185" s="96">
        <v>31000</v>
      </c>
      <c r="G185" s="102"/>
      <c r="H185" s="105">
        <v>17637.21</v>
      </c>
      <c r="I185" s="106">
        <f t="shared" si="28"/>
        <v>56.894225806451615</v>
      </c>
    </row>
    <row r="186" spans="2:9" ht="30" customHeight="1" x14ac:dyDescent="0.25">
      <c r="B186" s="229">
        <v>312</v>
      </c>
      <c r="C186" s="230"/>
      <c r="D186" s="231"/>
      <c r="E186" s="89" t="s">
        <v>92</v>
      </c>
      <c r="F186" s="97">
        <f>SUM(F187)</f>
        <v>800</v>
      </c>
      <c r="G186" s="97"/>
      <c r="H186" s="97">
        <f t="shared" ref="H186" si="39">SUM(H187)</f>
        <v>400</v>
      </c>
      <c r="I186" s="115">
        <f t="shared" si="28"/>
        <v>50</v>
      </c>
    </row>
    <row r="187" spans="2:9" ht="30" customHeight="1" x14ac:dyDescent="0.25">
      <c r="B187" s="229">
        <v>3121</v>
      </c>
      <c r="C187" s="230"/>
      <c r="D187" s="231"/>
      <c r="E187" s="89" t="s">
        <v>92</v>
      </c>
      <c r="F187" s="97">
        <v>800</v>
      </c>
      <c r="G187" s="93"/>
      <c r="H187" s="107">
        <v>400</v>
      </c>
      <c r="I187" s="115">
        <f t="shared" si="28"/>
        <v>50</v>
      </c>
    </row>
    <row r="188" spans="2:9" ht="30" customHeight="1" x14ac:dyDescent="0.25">
      <c r="B188" s="229">
        <v>313</v>
      </c>
      <c r="C188" s="230"/>
      <c r="D188" s="231"/>
      <c r="E188" s="89" t="s">
        <v>211</v>
      </c>
      <c r="F188" s="97">
        <f>SUM(F189)</f>
        <v>5115</v>
      </c>
      <c r="G188" s="97"/>
      <c r="H188" s="97">
        <f t="shared" ref="H188" si="40">SUM(H189)</f>
        <v>2910.13</v>
      </c>
      <c r="I188" s="115">
        <f t="shared" si="28"/>
        <v>56.894037145650053</v>
      </c>
    </row>
    <row r="189" spans="2:9" ht="30" customHeight="1" x14ac:dyDescent="0.25">
      <c r="B189" s="229">
        <v>3132</v>
      </c>
      <c r="C189" s="230"/>
      <c r="D189" s="231"/>
      <c r="E189" s="89" t="s">
        <v>93</v>
      </c>
      <c r="F189" s="97">
        <v>5115</v>
      </c>
      <c r="G189" s="93"/>
      <c r="H189" s="107">
        <v>2910.13</v>
      </c>
      <c r="I189" s="115">
        <f t="shared" si="28"/>
        <v>56.894037145650053</v>
      </c>
    </row>
    <row r="190" spans="2:9" x14ac:dyDescent="0.25">
      <c r="B190" s="203" t="s">
        <v>168</v>
      </c>
      <c r="C190" s="204"/>
      <c r="D190" s="205"/>
      <c r="E190" s="209" t="s">
        <v>169</v>
      </c>
      <c r="F190" s="211">
        <f>SUM(F192)</f>
        <v>32760</v>
      </c>
      <c r="G190" s="213"/>
      <c r="H190" s="215">
        <f>SUM(H192)</f>
        <v>18765.54</v>
      </c>
      <c r="I190" s="217">
        <f t="shared" si="28"/>
        <v>57.28186813186813</v>
      </c>
    </row>
    <row r="191" spans="2:9" x14ac:dyDescent="0.25">
      <c r="B191" s="206"/>
      <c r="C191" s="207"/>
      <c r="D191" s="208"/>
      <c r="E191" s="210"/>
      <c r="F191" s="212"/>
      <c r="G191" s="214"/>
      <c r="H191" s="216"/>
      <c r="I191" s="218" t="e">
        <f t="shared" si="28"/>
        <v>#DIV/0!</v>
      </c>
    </row>
    <row r="192" spans="2:9" x14ac:dyDescent="0.25">
      <c r="B192" s="187" t="s">
        <v>156</v>
      </c>
      <c r="C192" s="188"/>
      <c r="D192" s="189"/>
      <c r="E192" s="187" t="s">
        <v>157</v>
      </c>
      <c r="F192" s="193">
        <f>SUM(F194)</f>
        <v>32760</v>
      </c>
      <c r="G192" s="219"/>
      <c r="H192" s="221">
        <f>SUM(H194)</f>
        <v>18765.54</v>
      </c>
      <c r="I192" s="195">
        <f t="shared" si="28"/>
        <v>57.28186813186813</v>
      </c>
    </row>
    <row r="193" spans="2:9" x14ac:dyDescent="0.25">
      <c r="B193" s="190"/>
      <c r="C193" s="191"/>
      <c r="D193" s="192"/>
      <c r="E193" s="190"/>
      <c r="F193" s="194"/>
      <c r="G193" s="220"/>
      <c r="H193" s="222"/>
      <c r="I193" s="196" t="e">
        <f t="shared" si="28"/>
        <v>#DIV/0!</v>
      </c>
    </row>
    <row r="194" spans="2:9" x14ac:dyDescent="0.25">
      <c r="B194" s="197">
        <v>3</v>
      </c>
      <c r="C194" s="198"/>
      <c r="D194" s="199"/>
      <c r="E194" s="197" t="s">
        <v>3</v>
      </c>
      <c r="F194" s="193">
        <f>SUM(F196)</f>
        <v>32760</v>
      </c>
      <c r="G194" s="219"/>
      <c r="H194" s="221">
        <f>SUM(H196)</f>
        <v>18765.54</v>
      </c>
      <c r="I194" s="195">
        <f t="shared" si="28"/>
        <v>57.28186813186813</v>
      </c>
    </row>
    <row r="195" spans="2:9" x14ac:dyDescent="0.25">
      <c r="B195" s="200"/>
      <c r="C195" s="201"/>
      <c r="D195" s="202"/>
      <c r="E195" s="200"/>
      <c r="F195" s="194"/>
      <c r="G195" s="220"/>
      <c r="H195" s="222"/>
      <c r="I195" s="196" t="e">
        <f t="shared" si="28"/>
        <v>#DIV/0!</v>
      </c>
    </row>
    <row r="196" spans="2:9" x14ac:dyDescent="0.25">
      <c r="B196" s="197">
        <v>31</v>
      </c>
      <c r="C196" s="198"/>
      <c r="D196" s="199"/>
      <c r="E196" s="197" t="s">
        <v>4</v>
      </c>
      <c r="F196" s="193">
        <f>SUM(F198+F200+F202)</f>
        <v>32760</v>
      </c>
      <c r="G196" s="219"/>
      <c r="H196" s="221">
        <f>SUM(H198+H200+H202)</f>
        <v>18765.54</v>
      </c>
      <c r="I196" s="195">
        <f t="shared" si="28"/>
        <v>57.28186813186813</v>
      </c>
    </row>
    <row r="197" spans="2:9" x14ac:dyDescent="0.25">
      <c r="B197" s="200"/>
      <c r="C197" s="201"/>
      <c r="D197" s="202"/>
      <c r="E197" s="200"/>
      <c r="F197" s="194"/>
      <c r="G197" s="220"/>
      <c r="H197" s="222"/>
      <c r="I197" s="196" t="e">
        <f t="shared" si="28"/>
        <v>#DIV/0!</v>
      </c>
    </row>
    <row r="198" spans="2:9" ht="30" customHeight="1" x14ac:dyDescent="0.25">
      <c r="B198" s="229">
        <v>311</v>
      </c>
      <c r="C198" s="230"/>
      <c r="D198" s="231"/>
      <c r="E198" s="90" t="s">
        <v>210</v>
      </c>
      <c r="F198" s="96">
        <f>SUM(F199)</f>
        <v>27000</v>
      </c>
      <c r="G198" s="96"/>
      <c r="H198" s="96">
        <f>SUM(H199)</f>
        <v>15764.42</v>
      </c>
      <c r="I198" s="106">
        <f t="shared" si="28"/>
        <v>58.386740740740741</v>
      </c>
    </row>
    <row r="199" spans="2:9" ht="30" customHeight="1" x14ac:dyDescent="0.25">
      <c r="B199" s="229">
        <v>3111</v>
      </c>
      <c r="C199" s="230"/>
      <c r="D199" s="231"/>
      <c r="E199" s="90" t="s">
        <v>26</v>
      </c>
      <c r="F199" s="96">
        <v>27000</v>
      </c>
      <c r="G199" s="102"/>
      <c r="H199" s="105">
        <v>15764.42</v>
      </c>
      <c r="I199" s="106">
        <f t="shared" si="28"/>
        <v>58.386740740740741</v>
      </c>
    </row>
    <row r="200" spans="2:9" ht="30" customHeight="1" x14ac:dyDescent="0.25">
      <c r="B200" s="229">
        <v>312</v>
      </c>
      <c r="C200" s="230"/>
      <c r="D200" s="231"/>
      <c r="E200" s="89" t="s">
        <v>92</v>
      </c>
      <c r="F200" s="97">
        <f>SUM(F201)</f>
        <v>1200</v>
      </c>
      <c r="G200" s="97"/>
      <c r="H200" s="97">
        <f t="shared" ref="H200" si="41">SUM(H201)</f>
        <v>400</v>
      </c>
      <c r="I200" s="115">
        <f t="shared" si="28"/>
        <v>33.333333333333329</v>
      </c>
    </row>
    <row r="201" spans="2:9" ht="30" customHeight="1" x14ac:dyDescent="0.25">
      <c r="B201" s="229">
        <v>3121</v>
      </c>
      <c r="C201" s="230"/>
      <c r="D201" s="231"/>
      <c r="E201" s="89" t="s">
        <v>92</v>
      </c>
      <c r="F201" s="97">
        <v>1200</v>
      </c>
      <c r="G201" s="93"/>
      <c r="H201" s="107">
        <v>400</v>
      </c>
      <c r="I201" s="115">
        <f t="shared" si="28"/>
        <v>33.333333333333329</v>
      </c>
    </row>
    <row r="202" spans="2:9" ht="30" customHeight="1" x14ac:dyDescent="0.25">
      <c r="B202" s="229">
        <v>313</v>
      </c>
      <c r="C202" s="230"/>
      <c r="D202" s="231"/>
      <c r="E202" s="89" t="s">
        <v>211</v>
      </c>
      <c r="F202" s="97">
        <f>SUM(F203)</f>
        <v>4560</v>
      </c>
      <c r="G202" s="97"/>
      <c r="H202" s="97">
        <f t="shared" ref="H202" si="42">SUM(H203)</f>
        <v>2601.12</v>
      </c>
      <c r="I202" s="115">
        <f t="shared" si="28"/>
        <v>57.042105263157893</v>
      </c>
    </row>
    <row r="203" spans="2:9" ht="30" customHeight="1" x14ac:dyDescent="0.25">
      <c r="B203" s="229">
        <v>3132</v>
      </c>
      <c r="C203" s="230"/>
      <c r="D203" s="231"/>
      <c r="E203" s="89" t="s">
        <v>93</v>
      </c>
      <c r="F203" s="97">
        <v>4560</v>
      </c>
      <c r="G203" s="93"/>
      <c r="H203" s="107">
        <v>2601.12</v>
      </c>
      <c r="I203" s="115">
        <f t="shared" si="28"/>
        <v>57.042105263157893</v>
      </c>
    </row>
    <row r="204" spans="2:9" x14ac:dyDescent="0.25">
      <c r="B204" s="203" t="s">
        <v>170</v>
      </c>
      <c r="C204" s="204"/>
      <c r="D204" s="205"/>
      <c r="E204" s="209" t="s">
        <v>171</v>
      </c>
      <c r="F204" s="211">
        <f>SUM(F206)</f>
        <v>22000</v>
      </c>
      <c r="G204" s="213"/>
      <c r="H204" s="215">
        <f>SUM(H206)</f>
        <v>4362.05</v>
      </c>
      <c r="I204" s="217">
        <f t="shared" si="28"/>
        <v>19.827500000000001</v>
      </c>
    </row>
    <row r="205" spans="2:9" x14ac:dyDescent="0.25">
      <c r="B205" s="206"/>
      <c r="C205" s="207"/>
      <c r="D205" s="208"/>
      <c r="E205" s="210"/>
      <c r="F205" s="212"/>
      <c r="G205" s="214"/>
      <c r="H205" s="216"/>
      <c r="I205" s="218" t="e">
        <f t="shared" si="28"/>
        <v>#DIV/0!</v>
      </c>
    </row>
    <row r="206" spans="2:9" x14ac:dyDescent="0.25">
      <c r="B206" s="187" t="s">
        <v>156</v>
      </c>
      <c r="C206" s="188"/>
      <c r="D206" s="189"/>
      <c r="E206" s="187" t="s">
        <v>157</v>
      </c>
      <c r="F206" s="193">
        <f>SUM(F208)</f>
        <v>22000</v>
      </c>
      <c r="G206" s="219"/>
      <c r="H206" s="221">
        <f>SUM(H208)</f>
        <v>4362.05</v>
      </c>
      <c r="I206" s="195">
        <f t="shared" si="28"/>
        <v>19.827500000000001</v>
      </c>
    </row>
    <row r="207" spans="2:9" x14ac:dyDescent="0.25">
      <c r="B207" s="190"/>
      <c r="C207" s="191"/>
      <c r="D207" s="192"/>
      <c r="E207" s="190"/>
      <c r="F207" s="194"/>
      <c r="G207" s="220"/>
      <c r="H207" s="222"/>
      <c r="I207" s="196" t="e">
        <f t="shared" si="28"/>
        <v>#DIV/0!</v>
      </c>
    </row>
    <row r="208" spans="2:9" x14ac:dyDescent="0.25">
      <c r="B208" s="197">
        <v>3</v>
      </c>
      <c r="C208" s="198"/>
      <c r="D208" s="199"/>
      <c r="E208" s="197" t="s">
        <v>3</v>
      </c>
      <c r="F208" s="193">
        <f>SUM(F210)</f>
        <v>22000</v>
      </c>
      <c r="G208" s="219"/>
      <c r="H208" s="221">
        <f>SUM(H210)</f>
        <v>4362.05</v>
      </c>
      <c r="I208" s="195">
        <f t="shared" si="28"/>
        <v>19.827500000000001</v>
      </c>
    </row>
    <row r="209" spans="2:9" x14ac:dyDescent="0.25">
      <c r="B209" s="200"/>
      <c r="C209" s="201"/>
      <c r="D209" s="202"/>
      <c r="E209" s="200"/>
      <c r="F209" s="194"/>
      <c r="G209" s="220"/>
      <c r="H209" s="222"/>
      <c r="I209" s="196" t="e">
        <f t="shared" si="28"/>
        <v>#DIV/0!</v>
      </c>
    </row>
    <row r="210" spans="2:9" x14ac:dyDescent="0.25">
      <c r="B210" s="197">
        <v>32</v>
      </c>
      <c r="C210" s="198"/>
      <c r="D210" s="199"/>
      <c r="E210" s="197" t="s">
        <v>12</v>
      </c>
      <c r="F210" s="193">
        <f>SUM(F212+F217+F223)</f>
        <v>22000</v>
      </c>
      <c r="G210" s="193"/>
      <c r="H210" s="193">
        <f t="shared" ref="H210" si="43">SUM(H212+H217)</f>
        <v>4362.05</v>
      </c>
      <c r="I210" s="195">
        <f t="shared" si="28"/>
        <v>19.827500000000001</v>
      </c>
    </row>
    <row r="211" spans="2:9" x14ac:dyDescent="0.25">
      <c r="B211" s="200"/>
      <c r="C211" s="201"/>
      <c r="D211" s="202"/>
      <c r="E211" s="200"/>
      <c r="F211" s="194"/>
      <c r="G211" s="194"/>
      <c r="H211" s="194"/>
      <c r="I211" s="196" t="e">
        <f t="shared" si="28"/>
        <v>#DIV/0!</v>
      </c>
    </row>
    <row r="212" spans="2:9" x14ac:dyDescent="0.25">
      <c r="B212" s="197">
        <v>321</v>
      </c>
      <c r="C212" s="198"/>
      <c r="D212" s="199"/>
      <c r="E212" s="232" t="s">
        <v>27</v>
      </c>
      <c r="F212" s="193">
        <f>SUM(F214+F215)</f>
        <v>7500</v>
      </c>
      <c r="G212" s="193"/>
      <c r="H212" s="193">
        <f>SUM(H214+H215)</f>
        <v>2055.4</v>
      </c>
      <c r="I212" s="195">
        <f t="shared" si="28"/>
        <v>27.405333333333338</v>
      </c>
    </row>
    <row r="213" spans="2:9" x14ac:dyDescent="0.25">
      <c r="B213" s="200"/>
      <c r="C213" s="201"/>
      <c r="D213" s="202"/>
      <c r="E213" s="233"/>
      <c r="F213" s="194"/>
      <c r="G213" s="194"/>
      <c r="H213" s="194"/>
      <c r="I213" s="196" t="e">
        <f t="shared" si="28"/>
        <v>#DIV/0!</v>
      </c>
    </row>
    <row r="214" spans="2:9" ht="30" customHeight="1" x14ac:dyDescent="0.25">
      <c r="B214" s="229">
        <v>3211</v>
      </c>
      <c r="C214" s="230"/>
      <c r="D214" s="231"/>
      <c r="E214" s="144" t="s">
        <v>28</v>
      </c>
      <c r="F214" s="142">
        <v>4000</v>
      </c>
      <c r="G214" s="142"/>
      <c r="H214" s="142">
        <v>193</v>
      </c>
      <c r="I214" s="143"/>
    </row>
    <row r="215" spans="2:9" x14ac:dyDescent="0.25">
      <c r="B215" s="197">
        <v>3212</v>
      </c>
      <c r="C215" s="198"/>
      <c r="D215" s="199"/>
      <c r="E215" s="197" t="s">
        <v>119</v>
      </c>
      <c r="F215" s="193">
        <v>3500</v>
      </c>
      <c r="G215" s="219"/>
      <c r="H215" s="221">
        <v>1862.4</v>
      </c>
      <c r="I215" s="195">
        <f t="shared" si="28"/>
        <v>53.211428571428577</v>
      </c>
    </row>
    <row r="216" spans="2:9" x14ac:dyDescent="0.25">
      <c r="B216" s="200"/>
      <c r="C216" s="201"/>
      <c r="D216" s="202"/>
      <c r="E216" s="200"/>
      <c r="F216" s="194"/>
      <c r="G216" s="220"/>
      <c r="H216" s="222"/>
      <c r="I216" s="196" t="e">
        <f t="shared" ref="I216:I369" si="44">SUM(H216/F216*100)</f>
        <v>#DIV/0!</v>
      </c>
    </row>
    <row r="217" spans="2:9" x14ac:dyDescent="0.25">
      <c r="B217" s="187">
        <v>322</v>
      </c>
      <c r="C217" s="188"/>
      <c r="D217" s="189"/>
      <c r="E217" s="223" t="s">
        <v>209</v>
      </c>
      <c r="F217" s="193">
        <f>SUM(F219+F221)</f>
        <v>10500</v>
      </c>
      <c r="G217" s="193"/>
      <c r="H217" s="193">
        <f t="shared" ref="H217" si="45">SUM(H219+H221)</f>
        <v>2306.65</v>
      </c>
      <c r="I217" s="195">
        <f t="shared" si="44"/>
        <v>21.968095238095238</v>
      </c>
    </row>
    <row r="218" spans="2:9" x14ac:dyDescent="0.25">
      <c r="B218" s="190"/>
      <c r="C218" s="191"/>
      <c r="D218" s="192"/>
      <c r="E218" s="224"/>
      <c r="F218" s="194"/>
      <c r="G218" s="194"/>
      <c r="H218" s="194"/>
      <c r="I218" s="196" t="e">
        <f t="shared" si="44"/>
        <v>#DIV/0!</v>
      </c>
    </row>
    <row r="219" spans="2:9" x14ac:dyDescent="0.25">
      <c r="B219" s="197">
        <v>3221</v>
      </c>
      <c r="C219" s="198"/>
      <c r="D219" s="199"/>
      <c r="E219" s="223" t="s">
        <v>216</v>
      </c>
      <c r="F219" s="193">
        <v>4200</v>
      </c>
      <c r="G219" s="219"/>
      <c r="H219" s="221">
        <v>2306.65</v>
      </c>
      <c r="I219" s="195">
        <f t="shared" si="44"/>
        <v>54.920238095238091</v>
      </c>
    </row>
    <row r="220" spans="2:9" x14ac:dyDescent="0.25">
      <c r="B220" s="200"/>
      <c r="C220" s="201"/>
      <c r="D220" s="202"/>
      <c r="E220" s="224"/>
      <c r="F220" s="194"/>
      <c r="G220" s="220"/>
      <c r="H220" s="222"/>
      <c r="I220" s="196" t="e">
        <f t="shared" si="44"/>
        <v>#DIV/0!</v>
      </c>
    </row>
    <row r="221" spans="2:9" x14ac:dyDescent="0.25">
      <c r="B221" s="197">
        <v>3223</v>
      </c>
      <c r="C221" s="198"/>
      <c r="D221" s="199"/>
      <c r="E221" s="223" t="s">
        <v>118</v>
      </c>
      <c r="F221" s="193">
        <v>6300</v>
      </c>
      <c r="G221" s="219"/>
      <c r="H221" s="221">
        <v>0</v>
      </c>
      <c r="I221" s="195">
        <f t="shared" si="44"/>
        <v>0</v>
      </c>
    </row>
    <row r="222" spans="2:9" x14ac:dyDescent="0.25">
      <c r="B222" s="200"/>
      <c r="C222" s="201"/>
      <c r="D222" s="202"/>
      <c r="E222" s="224"/>
      <c r="F222" s="194"/>
      <c r="G222" s="220"/>
      <c r="H222" s="222"/>
      <c r="I222" s="196" t="e">
        <f t="shared" si="44"/>
        <v>#DIV/0!</v>
      </c>
    </row>
    <row r="223" spans="2:9" ht="30" customHeight="1" x14ac:dyDescent="0.25">
      <c r="B223" s="182">
        <v>323</v>
      </c>
      <c r="C223" s="182"/>
      <c r="D223" s="182"/>
      <c r="E223" s="139" t="s">
        <v>121</v>
      </c>
      <c r="F223" s="54">
        <f>SUM(F224)</f>
        <v>4000</v>
      </c>
      <c r="G223" s="32"/>
      <c r="H223" s="136">
        <f>SUM(H226+H227)</f>
        <v>538.99</v>
      </c>
      <c r="I223" s="136">
        <f t="shared" ref="I223" si="46">SUM(H223/F223*100)</f>
        <v>13.474749999999998</v>
      </c>
    </row>
    <row r="224" spans="2:9" x14ac:dyDescent="0.25">
      <c r="B224" s="197">
        <v>3234</v>
      </c>
      <c r="C224" s="198"/>
      <c r="D224" s="199"/>
      <c r="E224" s="223" t="s">
        <v>102</v>
      </c>
      <c r="F224" s="193">
        <v>4000</v>
      </c>
      <c r="G224" s="219"/>
      <c r="H224" s="221">
        <v>4735.76</v>
      </c>
      <c r="I224" s="195">
        <f t="shared" ref="I224:I225" si="47">SUM(H224/F224*100)</f>
        <v>118.39400000000001</v>
      </c>
    </row>
    <row r="225" spans="2:9" x14ac:dyDescent="0.25">
      <c r="B225" s="200"/>
      <c r="C225" s="201"/>
      <c r="D225" s="202"/>
      <c r="E225" s="224"/>
      <c r="F225" s="194"/>
      <c r="G225" s="220"/>
      <c r="H225" s="222"/>
      <c r="I225" s="196" t="e">
        <f t="shared" si="47"/>
        <v>#DIV/0!</v>
      </c>
    </row>
    <row r="226" spans="2:9" x14ac:dyDescent="0.25">
      <c r="B226" s="203" t="s">
        <v>172</v>
      </c>
      <c r="C226" s="204"/>
      <c r="D226" s="205"/>
      <c r="E226" s="209" t="s">
        <v>173</v>
      </c>
      <c r="F226" s="211">
        <f>SUM(F228)</f>
        <v>2700</v>
      </c>
      <c r="G226" s="213"/>
      <c r="H226" s="215">
        <f>SUM(H228)</f>
        <v>538.99</v>
      </c>
      <c r="I226" s="217">
        <f t="shared" si="44"/>
        <v>19.962592592592593</v>
      </c>
    </row>
    <row r="227" spans="2:9" x14ac:dyDescent="0.25">
      <c r="B227" s="206"/>
      <c r="C227" s="207"/>
      <c r="D227" s="208"/>
      <c r="E227" s="210"/>
      <c r="F227" s="212"/>
      <c r="G227" s="214"/>
      <c r="H227" s="216"/>
      <c r="I227" s="218" t="e">
        <f t="shared" si="44"/>
        <v>#DIV/0!</v>
      </c>
    </row>
    <row r="228" spans="2:9" x14ac:dyDescent="0.25">
      <c r="B228" s="187" t="s">
        <v>156</v>
      </c>
      <c r="C228" s="188"/>
      <c r="D228" s="189"/>
      <c r="E228" s="187" t="s">
        <v>157</v>
      </c>
      <c r="F228" s="193">
        <f>SUM(F230)</f>
        <v>2700</v>
      </c>
      <c r="G228" s="219"/>
      <c r="H228" s="221">
        <f>SUM(H230)</f>
        <v>538.99</v>
      </c>
      <c r="I228" s="195">
        <f t="shared" si="44"/>
        <v>19.962592592592593</v>
      </c>
    </row>
    <row r="229" spans="2:9" x14ac:dyDescent="0.25">
      <c r="B229" s="190"/>
      <c r="C229" s="191"/>
      <c r="D229" s="192"/>
      <c r="E229" s="190"/>
      <c r="F229" s="194"/>
      <c r="G229" s="220"/>
      <c r="H229" s="222"/>
      <c r="I229" s="196" t="e">
        <f t="shared" si="44"/>
        <v>#DIV/0!</v>
      </c>
    </row>
    <row r="230" spans="2:9" x14ac:dyDescent="0.25">
      <c r="B230" s="197">
        <v>3</v>
      </c>
      <c r="C230" s="198"/>
      <c r="D230" s="199"/>
      <c r="E230" s="197" t="s">
        <v>3</v>
      </c>
      <c r="F230" s="193">
        <f>SUM(F232)</f>
        <v>2700</v>
      </c>
      <c r="G230" s="193"/>
      <c r="H230" s="193">
        <f t="shared" ref="H230" si="48">SUM(H232)</f>
        <v>538.99</v>
      </c>
      <c r="I230" s="195">
        <f t="shared" si="44"/>
        <v>19.962592592592593</v>
      </c>
    </row>
    <row r="231" spans="2:9" x14ac:dyDescent="0.25">
      <c r="B231" s="200"/>
      <c r="C231" s="201"/>
      <c r="D231" s="202"/>
      <c r="E231" s="200"/>
      <c r="F231" s="194"/>
      <c r="G231" s="194"/>
      <c r="H231" s="194"/>
      <c r="I231" s="196" t="e">
        <f t="shared" si="44"/>
        <v>#DIV/0!</v>
      </c>
    </row>
    <row r="232" spans="2:9" x14ac:dyDescent="0.25">
      <c r="B232" s="197">
        <v>32</v>
      </c>
      <c r="C232" s="198"/>
      <c r="D232" s="199"/>
      <c r="E232" s="197" t="s">
        <v>12</v>
      </c>
      <c r="F232" s="193">
        <f>SUM(F234)</f>
        <v>2700</v>
      </c>
      <c r="G232" s="193"/>
      <c r="H232" s="193">
        <f t="shared" ref="H232" si="49">SUM(H234)</f>
        <v>538.99</v>
      </c>
      <c r="I232" s="195">
        <f t="shared" si="44"/>
        <v>19.962592592592593</v>
      </c>
    </row>
    <row r="233" spans="2:9" x14ac:dyDescent="0.25">
      <c r="B233" s="200"/>
      <c r="C233" s="201"/>
      <c r="D233" s="202"/>
      <c r="E233" s="200"/>
      <c r="F233" s="194"/>
      <c r="G233" s="194"/>
      <c r="H233" s="194"/>
      <c r="I233" s="196" t="e">
        <f t="shared" si="44"/>
        <v>#DIV/0!</v>
      </c>
    </row>
    <row r="234" spans="2:9" x14ac:dyDescent="0.25">
      <c r="B234" s="187">
        <v>329</v>
      </c>
      <c r="C234" s="188"/>
      <c r="D234" s="189"/>
      <c r="E234" s="223" t="s">
        <v>208</v>
      </c>
      <c r="F234" s="193">
        <f>SUM(F236)</f>
        <v>2700</v>
      </c>
      <c r="G234" s="193"/>
      <c r="H234" s="193">
        <f t="shared" ref="H234" si="50">SUM(H236)</f>
        <v>538.99</v>
      </c>
      <c r="I234" s="195">
        <f t="shared" si="44"/>
        <v>19.962592592592593</v>
      </c>
    </row>
    <row r="235" spans="2:9" x14ac:dyDescent="0.25">
      <c r="B235" s="190"/>
      <c r="C235" s="191"/>
      <c r="D235" s="192"/>
      <c r="E235" s="224"/>
      <c r="F235" s="194"/>
      <c r="G235" s="194"/>
      <c r="H235" s="194"/>
      <c r="I235" s="196" t="e">
        <f t="shared" si="44"/>
        <v>#DIV/0!</v>
      </c>
    </row>
    <row r="236" spans="2:9" x14ac:dyDescent="0.25">
      <c r="B236" s="197">
        <v>3291</v>
      </c>
      <c r="C236" s="198"/>
      <c r="D236" s="199"/>
      <c r="E236" s="223" t="s">
        <v>221</v>
      </c>
      <c r="F236" s="193">
        <v>2700</v>
      </c>
      <c r="G236" s="219"/>
      <c r="H236" s="221">
        <v>538.99</v>
      </c>
      <c r="I236" s="195">
        <f t="shared" si="44"/>
        <v>19.962592592592593</v>
      </c>
    </row>
    <row r="237" spans="2:9" x14ac:dyDescent="0.25">
      <c r="B237" s="200"/>
      <c r="C237" s="201"/>
      <c r="D237" s="202"/>
      <c r="E237" s="224"/>
      <c r="F237" s="194"/>
      <c r="G237" s="220"/>
      <c r="H237" s="222"/>
      <c r="I237" s="196" t="e">
        <f t="shared" si="44"/>
        <v>#DIV/0!</v>
      </c>
    </row>
    <row r="238" spans="2:9" x14ac:dyDescent="0.25">
      <c r="B238" s="203" t="s">
        <v>174</v>
      </c>
      <c r="C238" s="204"/>
      <c r="D238" s="205"/>
      <c r="E238" s="209" t="s">
        <v>175</v>
      </c>
      <c r="F238" s="211">
        <f>SUM(F240+F257+F283+F309+F347+F367+F334)</f>
        <v>115205</v>
      </c>
      <c r="G238" s="211">
        <f>SUM(G240+G257+G283+G309+G347+G367+G334)</f>
        <v>0</v>
      </c>
      <c r="H238" s="211">
        <f>SUM(H240+H257+H283+H309+H347+H367+H334)</f>
        <v>30379.489999999998</v>
      </c>
      <c r="I238" s="217">
        <f t="shared" si="44"/>
        <v>26.36994054077514</v>
      </c>
    </row>
    <row r="239" spans="2:9" x14ac:dyDescent="0.25">
      <c r="B239" s="206"/>
      <c r="C239" s="207"/>
      <c r="D239" s="208"/>
      <c r="E239" s="210"/>
      <c r="F239" s="212"/>
      <c r="G239" s="212"/>
      <c r="H239" s="212"/>
      <c r="I239" s="218" t="e">
        <f t="shared" si="44"/>
        <v>#DIV/0!</v>
      </c>
    </row>
    <row r="240" spans="2:9" x14ac:dyDescent="0.25">
      <c r="B240" s="187" t="s">
        <v>156</v>
      </c>
      <c r="C240" s="188"/>
      <c r="D240" s="189"/>
      <c r="E240" s="187" t="s">
        <v>157</v>
      </c>
      <c r="F240" s="193">
        <f>SUM(F242)</f>
        <v>5000</v>
      </c>
      <c r="G240" s="219"/>
      <c r="H240" s="221">
        <f>SUM(H242)</f>
        <v>2304.21</v>
      </c>
      <c r="I240" s="195">
        <f t="shared" si="44"/>
        <v>46.084200000000003</v>
      </c>
    </row>
    <row r="241" spans="2:9" x14ac:dyDescent="0.25">
      <c r="B241" s="190"/>
      <c r="C241" s="191"/>
      <c r="D241" s="192"/>
      <c r="E241" s="190"/>
      <c r="F241" s="194"/>
      <c r="G241" s="220"/>
      <c r="H241" s="222"/>
      <c r="I241" s="196" t="e">
        <f t="shared" si="44"/>
        <v>#DIV/0!</v>
      </c>
    </row>
    <row r="242" spans="2:9" x14ac:dyDescent="0.25">
      <c r="B242" s="197">
        <v>3</v>
      </c>
      <c r="C242" s="198"/>
      <c r="D242" s="199"/>
      <c r="E242" s="197" t="s">
        <v>3</v>
      </c>
      <c r="F242" s="193">
        <f>SUM(F244)</f>
        <v>5000</v>
      </c>
      <c r="G242" s="193"/>
      <c r="H242" s="193">
        <f t="shared" ref="H242" si="51">SUM(H244)</f>
        <v>2304.21</v>
      </c>
      <c r="I242" s="195">
        <f t="shared" si="44"/>
        <v>46.084200000000003</v>
      </c>
    </row>
    <row r="243" spans="2:9" x14ac:dyDescent="0.25">
      <c r="B243" s="200"/>
      <c r="C243" s="201"/>
      <c r="D243" s="202"/>
      <c r="E243" s="200"/>
      <c r="F243" s="194"/>
      <c r="G243" s="194"/>
      <c r="H243" s="194"/>
      <c r="I243" s="196" t="e">
        <f t="shared" si="44"/>
        <v>#DIV/0!</v>
      </c>
    </row>
    <row r="244" spans="2:9" x14ac:dyDescent="0.25">
      <c r="B244" s="197">
        <v>32</v>
      </c>
      <c r="C244" s="198"/>
      <c r="D244" s="199"/>
      <c r="E244" s="197" t="s">
        <v>12</v>
      </c>
      <c r="F244" s="193">
        <f>SUM(F246+F250+F254)</f>
        <v>5000</v>
      </c>
      <c r="G244" s="219"/>
      <c r="H244" s="221">
        <f>SUM(H246+H250+H254)</f>
        <v>2304.21</v>
      </c>
      <c r="I244" s="195">
        <f t="shared" si="44"/>
        <v>46.084200000000003</v>
      </c>
    </row>
    <row r="245" spans="2:9" x14ac:dyDescent="0.25">
      <c r="B245" s="200"/>
      <c r="C245" s="201"/>
      <c r="D245" s="202"/>
      <c r="E245" s="200"/>
      <c r="F245" s="194"/>
      <c r="G245" s="220"/>
      <c r="H245" s="222"/>
      <c r="I245" s="196" t="e">
        <f t="shared" si="44"/>
        <v>#DIV/0!</v>
      </c>
    </row>
    <row r="246" spans="2:9" x14ac:dyDescent="0.25">
      <c r="B246" s="197">
        <v>321</v>
      </c>
      <c r="C246" s="198"/>
      <c r="D246" s="199"/>
      <c r="E246" s="232" t="s">
        <v>27</v>
      </c>
      <c r="F246" s="193">
        <f>SUM(F248)</f>
        <v>0</v>
      </c>
      <c r="G246" s="193"/>
      <c r="H246" s="193">
        <f>SUM(H248)</f>
        <v>0</v>
      </c>
      <c r="I246" s="195" t="e">
        <f t="shared" si="44"/>
        <v>#DIV/0!</v>
      </c>
    </row>
    <row r="247" spans="2:9" x14ac:dyDescent="0.25">
      <c r="B247" s="200"/>
      <c r="C247" s="201"/>
      <c r="D247" s="202"/>
      <c r="E247" s="233"/>
      <c r="F247" s="194"/>
      <c r="G247" s="194"/>
      <c r="H247" s="194"/>
      <c r="I247" s="196" t="e">
        <f t="shared" si="44"/>
        <v>#DIV/0!</v>
      </c>
    </row>
    <row r="248" spans="2:9" ht="15" customHeight="1" x14ac:dyDescent="0.25">
      <c r="B248" s="197">
        <v>3211</v>
      </c>
      <c r="C248" s="198"/>
      <c r="D248" s="199"/>
      <c r="E248" s="197" t="s">
        <v>28</v>
      </c>
      <c r="F248" s="193">
        <v>0</v>
      </c>
      <c r="G248" s="219"/>
      <c r="H248" s="221">
        <v>0</v>
      </c>
      <c r="I248" s="195" t="e">
        <f t="shared" si="44"/>
        <v>#DIV/0!</v>
      </c>
    </row>
    <row r="249" spans="2:9" ht="15" customHeight="1" x14ac:dyDescent="0.25">
      <c r="B249" s="200"/>
      <c r="C249" s="201"/>
      <c r="D249" s="202"/>
      <c r="E249" s="200"/>
      <c r="F249" s="194"/>
      <c r="G249" s="220"/>
      <c r="H249" s="222"/>
      <c r="I249" s="196" t="e">
        <f t="shared" si="44"/>
        <v>#DIV/0!</v>
      </c>
    </row>
    <row r="250" spans="2:9" x14ac:dyDescent="0.25">
      <c r="B250" s="187">
        <v>322</v>
      </c>
      <c r="C250" s="188"/>
      <c r="D250" s="189"/>
      <c r="E250" s="223" t="s">
        <v>209</v>
      </c>
      <c r="F250" s="193">
        <f>SUM(F252)</f>
        <v>405</v>
      </c>
      <c r="G250" s="193"/>
      <c r="H250" s="193">
        <f>SUM(H252)</f>
        <v>403.21</v>
      </c>
      <c r="I250" s="195">
        <f t="shared" ref="I250:I255" si="52">SUM(H250/F250*100)</f>
        <v>99.558024691358014</v>
      </c>
    </row>
    <row r="251" spans="2:9" x14ac:dyDescent="0.25">
      <c r="B251" s="190"/>
      <c r="C251" s="191"/>
      <c r="D251" s="192"/>
      <c r="E251" s="224"/>
      <c r="F251" s="194"/>
      <c r="G251" s="194"/>
      <c r="H251" s="194"/>
      <c r="I251" s="196" t="e">
        <f t="shared" si="52"/>
        <v>#DIV/0!</v>
      </c>
    </row>
    <row r="252" spans="2:9" x14ac:dyDescent="0.25">
      <c r="B252" s="197">
        <v>3221</v>
      </c>
      <c r="C252" s="198"/>
      <c r="D252" s="199"/>
      <c r="E252" s="223" t="s">
        <v>216</v>
      </c>
      <c r="F252" s="193">
        <v>405</v>
      </c>
      <c r="G252" s="219"/>
      <c r="H252" s="221">
        <v>403.21</v>
      </c>
      <c r="I252" s="195">
        <f t="shared" si="52"/>
        <v>99.558024691358014</v>
      </c>
    </row>
    <row r="253" spans="2:9" x14ac:dyDescent="0.25">
      <c r="B253" s="200"/>
      <c r="C253" s="201"/>
      <c r="D253" s="202"/>
      <c r="E253" s="224"/>
      <c r="F253" s="194"/>
      <c r="G253" s="220"/>
      <c r="H253" s="222"/>
      <c r="I253" s="196" t="e">
        <f t="shared" si="52"/>
        <v>#DIV/0!</v>
      </c>
    </row>
    <row r="254" spans="2:9" ht="30" customHeight="1" x14ac:dyDescent="0.25">
      <c r="B254" s="182">
        <v>323</v>
      </c>
      <c r="C254" s="182"/>
      <c r="D254" s="182"/>
      <c r="E254" s="90" t="s">
        <v>121</v>
      </c>
      <c r="F254" s="54">
        <f>SUM(F255+F256)</f>
        <v>4595</v>
      </c>
      <c r="G254" s="32"/>
      <c r="H254" s="106">
        <f>SUM(H255+H256)</f>
        <v>1901</v>
      </c>
      <c r="I254" s="106">
        <f t="shared" si="52"/>
        <v>41.371055495103377</v>
      </c>
    </row>
    <row r="255" spans="2:9" ht="30" customHeight="1" x14ac:dyDescent="0.25">
      <c r="B255" s="182">
        <v>3231</v>
      </c>
      <c r="C255" s="182"/>
      <c r="D255" s="182"/>
      <c r="E255" s="103" t="s">
        <v>99</v>
      </c>
      <c r="F255" s="54">
        <v>3200</v>
      </c>
      <c r="G255" s="32"/>
      <c r="H255" s="106">
        <v>1111</v>
      </c>
      <c r="I255" s="106">
        <f t="shared" si="52"/>
        <v>34.71875</v>
      </c>
    </row>
    <row r="256" spans="2:9" ht="30" customHeight="1" x14ac:dyDescent="0.25">
      <c r="B256" s="182">
        <v>3239</v>
      </c>
      <c r="C256" s="182"/>
      <c r="D256" s="182"/>
      <c r="E256" s="103" t="s">
        <v>107</v>
      </c>
      <c r="F256" s="54">
        <v>1395</v>
      </c>
      <c r="G256" s="32"/>
      <c r="H256" s="106">
        <v>790</v>
      </c>
      <c r="I256" s="106">
        <f t="shared" ref="I256" si="53">SUM(H256/F256*100)</f>
        <v>56.630824372759861</v>
      </c>
    </row>
    <row r="257" spans="2:9" x14ac:dyDescent="0.25">
      <c r="B257" s="187" t="s">
        <v>176</v>
      </c>
      <c r="C257" s="188"/>
      <c r="D257" s="189"/>
      <c r="E257" s="187" t="s">
        <v>177</v>
      </c>
      <c r="F257" s="193">
        <f>SUM(F259)</f>
        <v>700</v>
      </c>
      <c r="G257" s="219"/>
      <c r="H257" s="221">
        <f>SUM(H259)</f>
        <v>85</v>
      </c>
      <c r="I257" s="195">
        <f t="shared" si="44"/>
        <v>12.142857142857142</v>
      </c>
    </row>
    <row r="258" spans="2:9" x14ac:dyDescent="0.25">
      <c r="B258" s="190"/>
      <c r="C258" s="191"/>
      <c r="D258" s="192"/>
      <c r="E258" s="190"/>
      <c r="F258" s="194"/>
      <c r="G258" s="220"/>
      <c r="H258" s="222"/>
      <c r="I258" s="196" t="e">
        <f t="shared" si="44"/>
        <v>#DIV/0!</v>
      </c>
    </row>
    <row r="259" spans="2:9" x14ac:dyDescent="0.25">
      <c r="B259" s="197">
        <v>3</v>
      </c>
      <c r="C259" s="198"/>
      <c r="D259" s="199"/>
      <c r="E259" s="197" t="s">
        <v>3</v>
      </c>
      <c r="F259" s="193">
        <f>SUM(F261+F277)</f>
        <v>700</v>
      </c>
      <c r="G259" s="193">
        <f t="shared" ref="G259:H259" si="54">SUM(G261+G277)</f>
        <v>0</v>
      </c>
      <c r="H259" s="193">
        <f t="shared" si="54"/>
        <v>85</v>
      </c>
      <c r="I259" s="195">
        <f t="shared" si="44"/>
        <v>12.142857142857142</v>
      </c>
    </row>
    <row r="260" spans="2:9" x14ac:dyDescent="0.25">
      <c r="B260" s="200"/>
      <c r="C260" s="201"/>
      <c r="D260" s="202"/>
      <c r="E260" s="200"/>
      <c r="F260" s="194"/>
      <c r="G260" s="194"/>
      <c r="H260" s="194"/>
      <c r="I260" s="196" t="e">
        <f t="shared" si="44"/>
        <v>#DIV/0!</v>
      </c>
    </row>
    <row r="261" spans="2:9" x14ac:dyDescent="0.25">
      <c r="B261" s="197">
        <v>32</v>
      </c>
      <c r="C261" s="198"/>
      <c r="D261" s="199"/>
      <c r="E261" s="197" t="s">
        <v>12</v>
      </c>
      <c r="F261" s="193">
        <f>SUM(F263+F269+F273)</f>
        <v>600</v>
      </c>
      <c r="G261" s="193">
        <f t="shared" ref="G261:H261" si="55">SUM(G263+G269+G273)</f>
        <v>0</v>
      </c>
      <c r="H261" s="193">
        <f t="shared" si="55"/>
        <v>0</v>
      </c>
      <c r="I261" s="195">
        <f t="shared" si="44"/>
        <v>0</v>
      </c>
    </row>
    <row r="262" spans="2:9" x14ac:dyDescent="0.25">
      <c r="B262" s="200"/>
      <c r="C262" s="201"/>
      <c r="D262" s="202"/>
      <c r="E262" s="200"/>
      <c r="F262" s="194"/>
      <c r="G262" s="194"/>
      <c r="H262" s="194"/>
      <c r="I262" s="196" t="e">
        <f t="shared" si="44"/>
        <v>#DIV/0!</v>
      </c>
    </row>
    <row r="263" spans="2:9" x14ac:dyDescent="0.25">
      <c r="B263" s="187">
        <v>322</v>
      </c>
      <c r="C263" s="188"/>
      <c r="D263" s="189"/>
      <c r="E263" s="223" t="s">
        <v>209</v>
      </c>
      <c r="F263" s="193">
        <f>SUM(F265+F266+F267+F268)</f>
        <v>400</v>
      </c>
      <c r="G263" s="193">
        <f t="shared" ref="G263:H263" si="56">SUM(G265+G266+G267+G268)</f>
        <v>0</v>
      </c>
      <c r="H263" s="193">
        <f t="shared" si="56"/>
        <v>0</v>
      </c>
      <c r="I263" s="195">
        <f t="shared" si="44"/>
        <v>0</v>
      </c>
    </row>
    <row r="264" spans="2:9" x14ac:dyDescent="0.25">
      <c r="B264" s="190"/>
      <c r="C264" s="191"/>
      <c r="D264" s="192"/>
      <c r="E264" s="224"/>
      <c r="F264" s="194"/>
      <c r="G264" s="194"/>
      <c r="H264" s="194"/>
      <c r="I264" s="196" t="e">
        <f t="shared" si="44"/>
        <v>#DIV/0!</v>
      </c>
    </row>
    <row r="265" spans="2:9" ht="30" customHeight="1" x14ac:dyDescent="0.25">
      <c r="B265" s="264">
        <v>3221</v>
      </c>
      <c r="C265" s="265"/>
      <c r="D265" s="266"/>
      <c r="E265" s="108" t="s">
        <v>216</v>
      </c>
      <c r="F265" s="98">
        <v>400</v>
      </c>
      <c r="G265" s="98"/>
      <c r="H265" s="98">
        <v>0</v>
      </c>
      <c r="I265" s="116"/>
    </row>
    <row r="266" spans="2:9" ht="30" customHeight="1" x14ac:dyDescent="0.25">
      <c r="B266" s="182">
        <v>3222</v>
      </c>
      <c r="C266" s="182"/>
      <c r="D266" s="182"/>
      <c r="E266" s="103" t="s">
        <v>117</v>
      </c>
      <c r="F266" s="54">
        <v>0</v>
      </c>
      <c r="G266" s="32"/>
      <c r="H266" s="106">
        <v>0</v>
      </c>
      <c r="I266" s="106" t="e">
        <f t="shared" si="44"/>
        <v>#DIV/0!</v>
      </c>
    </row>
    <row r="267" spans="2:9" ht="30" customHeight="1" x14ac:dyDescent="0.25">
      <c r="B267" s="182">
        <v>3225</v>
      </c>
      <c r="C267" s="182"/>
      <c r="D267" s="182"/>
      <c r="E267" s="103" t="s">
        <v>96</v>
      </c>
      <c r="F267" s="54">
        <v>0</v>
      </c>
      <c r="G267" s="32"/>
      <c r="H267" s="106">
        <v>0</v>
      </c>
      <c r="I267" s="106" t="e">
        <f t="shared" ref="I267" si="57">SUM(H267/F267*100)</f>
        <v>#DIV/0!</v>
      </c>
    </row>
    <row r="268" spans="2:9" ht="30" customHeight="1" x14ac:dyDescent="0.25">
      <c r="B268" s="182">
        <v>3227</v>
      </c>
      <c r="C268" s="182"/>
      <c r="D268" s="182"/>
      <c r="E268" s="103" t="s">
        <v>98</v>
      </c>
      <c r="F268" s="54">
        <v>0</v>
      </c>
      <c r="G268" s="32"/>
      <c r="H268" s="106">
        <v>0</v>
      </c>
      <c r="I268" s="106" t="e">
        <f t="shared" ref="I268" si="58">SUM(H268/F268*100)</f>
        <v>#DIV/0!</v>
      </c>
    </row>
    <row r="269" spans="2:9" ht="30" customHeight="1" x14ac:dyDescent="0.25">
      <c r="B269" s="182">
        <v>323</v>
      </c>
      <c r="C269" s="182"/>
      <c r="D269" s="182"/>
      <c r="E269" s="90" t="s">
        <v>121</v>
      </c>
      <c r="F269" s="54">
        <f>SUM(F271+F270+F272)</f>
        <v>0</v>
      </c>
      <c r="G269" s="54">
        <f t="shared" ref="G269:H269" si="59">SUM(G271+G270+G272)</f>
        <v>0</v>
      </c>
      <c r="H269" s="54">
        <f t="shared" si="59"/>
        <v>0</v>
      </c>
      <c r="I269" s="106" t="e">
        <f t="shared" si="44"/>
        <v>#DIV/0!</v>
      </c>
    </row>
    <row r="270" spans="2:9" ht="30" customHeight="1" x14ac:dyDescent="0.25">
      <c r="B270" s="182">
        <v>3231</v>
      </c>
      <c r="C270" s="182"/>
      <c r="D270" s="182"/>
      <c r="E270" s="103" t="s">
        <v>99</v>
      </c>
      <c r="F270" s="54">
        <v>0</v>
      </c>
      <c r="G270" s="32"/>
      <c r="H270" s="106">
        <v>0</v>
      </c>
      <c r="I270" s="106" t="e">
        <f t="shared" si="44"/>
        <v>#DIV/0!</v>
      </c>
    </row>
    <row r="271" spans="2:9" ht="30" customHeight="1" x14ac:dyDescent="0.25">
      <c r="B271" s="182">
        <v>3232</v>
      </c>
      <c r="C271" s="182"/>
      <c r="D271" s="182"/>
      <c r="E271" s="103" t="s">
        <v>100</v>
      </c>
      <c r="F271" s="54">
        <v>0</v>
      </c>
      <c r="G271" s="32"/>
      <c r="H271" s="106">
        <v>0</v>
      </c>
      <c r="I271" s="106" t="e">
        <f t="shared" si="44"/>
        <v>#DIV/0!</v>
      </c>
    </row>
    <row r="272" spans="2:9" ht="30" customHeight="1" x14ac:dyDescent="0.25">
      <c r="B272" s="182">
        <v>3239</v>
      </c>
      <c r="C272" s="182"/>
      <c r="D272" s="182"/>
      <c r="E272" s="103" t="s">
        <v>107</v>
      </c>
      <c r="F272" s="54">
        <v>0</v>
      </c>
      <c r="G272" s="32"/>
      <c r="H272" s="106">
        <v>0</v>
      </c>
      <c r="I272" s="106" t="e">
        <f t="shared" si="44"/>
        <v>#DIV/0!</v>
      </c>
    </row>
    <row r="273" spans="2:9" x14ac:dyDescent="0.25">
      <c r="B273" s="187">
        <v>329</v>
      </c>
      <c r="C273" s="188"/>
      <c r="D273" s="189"/>
      <c r="E273" s="223" t="s">
        <v>208</v>
      </c>
      <c r="F273" s="193">
        <f>SUM(F275)</f>
        <v>200</v>
      </c>
      <c r="G273" s="193">
        <f t="shared" ref="G273:H273" si="60">SUM(G275)</f>
        <v>0</v>
      </c>
      <c r="H273" s="193">
        <f t="shared" si="60"/>
        <v>0</v>
      </c>
      <c r="I273" s="195">
        <f t="shared" si="44"/>
        <v>0</v>
      </c>
    </row>
    <row r="274" spans="2:9" x14ac:dyDescent="0.25">
      <c r="B274" s="190"/>
      <c r="C274" s="191"/>
      <c r="D274" s="192"/>
      <c r="E274" s="224"/>
      <c r="F274" s="194"/>
      <c r="G274" s="194"/>
      <c r="H274" s="194"/>
      <c r="I274" s="196" t="e">
        <f t="shared" si="44"/>
        <v>#DIV/0!</v>
      </c>
    </row>
    <row r="275" spans="2:9" x14ac:dyDescent="0.25">
      <c r="B275" s="197">
        <v>3299</v>
      </c>
      <c r="C275" s="198"/>
      <c r="D275" s="199"/>
      <c r="E275" s="223" t="s">
        <v>208</v>
      </c>
      <c r="F275" s="193">
        <v>200</v>
      </c>
      <c r="G275" s="219"/>
      <c r="H275" s="221">
        <v>0</v>
      </c>
      <c r="I275" s="195">
        <f t="shared" si="44"/>
        <v>0</v>
      </c>
    </row>
    <row r="276" spans="2:9" x14ac:dyDescent="0.25">
      <c r="B276" s="200"/>
      <c r="C276" s="201"/>
      <c r="D276" s="202"/>
      <c r="E276" s="224"/>
      <c r="F276" s="194"/>
      <c r="G276" s="220"/>
      <c r="H276" s="222"/>
      <c r="I276" s="196" t="e">
        <f t="shared" si="44"/>
        <v>#DIV/0!</v>
      </c>
    </row>
    <row r="277" spans="2:9" x14ac:dyDescent="0.25">
      <c r="B277" s="197">
        <v>34</v>
      </c>
      <c r="C277" s="198"/>
      <c r="D277" s="199"/>
      <c r="E277" s="197" t="s">
        <v>122</v>
      </c>
      <c r="F277" s="193">
        <f>SUM(F279)</f>
        <v>100</v>
      </c>
      <c r="G277" s="219"/>
      <c r="H277" s="221">
        <f>SUM(H279)</f>
        <v>85</v>
      </c>
      <c r="I277" s="195">
        <f t="shared" si="44"/>
        <v>85</v>
      </c>
    </row>
    <row r="278" spans="2:9" x14ac:dyDescent="0.25">
      <c r="B278" s="200"/>
      <c r="C278" s="201"/>
      <c r="D278" s="202"/>
      <c r="E278" s="200"/>
      <c r="F278" s="194"/>
      <c r="G278" s="220"/>
      <c r="H278" s="222"/>
      <c r="I278" s="196" t="e">
        <f t="shared" si="44"/>
        <v>#DIV/0!</v>
      </c>
    </row>
    <row r="279" spans="2:9" x14ac:dyDescent="0.25">
      <c r="B279" s="197">
        <v>343</v>
      </c>
      <c r="C279" s="198"/>
      <c r="D279" s="199"/>
      <c r="E279" s="197" t="s">
        <v>224</v>
      </c>
      <c r="F279" s="193">
        <f>SUM(F281)</f>
        <v>100</v>
      </c>
      <c r="G279" s="219"/>
      <c r="H279" s="221">
        <f>SUM(H281)</f>
        <v>85</v>
      </c>
      <c r="I279" s="195">
        <f t="shared" si="44"/>
        <v>85</v>
      </c>
    </row>
    <row r="280" spans="2:9" x14ac:dyDescent="0.25">
      <c r="B280" s="200"/>
      <c r="C280" s="201"/>
      <c r="D280" s="202"/>
      <c r="E280" s="200"/>
      <c r="F280" s="194"/>
      <c r="G280" s="220"/>
      <c r="H280" s="222"/>
      <c r="I280" s="196" t="e">
        <f t="shared" si="44"/>
        <v>#DIV/0!</v>
      </c>
    </row>
    <row r="281" spans="2:9" x14ac:dyDescent="0.25">
      <c r="B281" s="197">
        <v>3431</v>
      </c>
      <c r="C281" s="198"/>
      <c r="D281" s="199"/>
      <c r="E281" s="197" t="s">
        <v>123</v>
      </c>
      <c r="F281" s="193">
        <v>100</v>
      </c>
      <c r="G281" s="219"/>
      <c r="H281" s="221">
        <v>85</v>
      </c>
      <c r="I281" s="195">
        <f t="shared" si="44"/>
        <v>85</v>
      </c>
    </row>
    <row r="282" spans="2:9" x14ac:dyDescent="0.25">
      <c r="B282" s="200"/>
      <c r="C282" s="201"/>
      <c r="D282" s="202"/>
      <c r="E282" s="200"/>
      <c r="F282" s="194"/>
      <c r="G282" s="220"/>
      <c r="H282" s="222"/>
      <c r="I282" s="196" t="e">
        <f t="shared" si="44"/>
        <v>#DIV/0!</v>
      </c>
    </row>
    <row r="283" spans="2:9" x14ac:dyDescent="0.25">
      <c r="B283" s="187" t="s">
        <v>246</v>
      </c>
      <c r="C283" s="188"/>
      <c r="D283" s="189"/>
      <c r="E283" s="187" t="s">
        <v>247</v>
      </c>
      <c r="F283" s="193">
        <f>SUM(F285)</f>
        <v>35000</v>
      </c>
      <c r="G283" s="219"/>
      <c r="H283" s="221">
        <f>SUM(H285)</f>
        <v>13363.550000000001</v>
      </c>
      <c r="I283" s="195">
        <f t="shared" ref="I283:I290" si="61">SUM(H283/F283*100)</f>
        <v>38.181571428571431</v>
      </c>
    </row>
    <row r="284" spans="2:9" x14ac:dyDescent="0.25">
      <c r="B284" s="190"/>
      <c r="C284" s="191"/>
      <c r="D284" s="192"/>
      <c r="E284" s="190"/>
      <c r="F284" s="194"/>
      <c r="G284" s="220"/>
      <c r="H284" s="222"/>
      <c r="I284" s="196" t="e">
        <f t="shared" si="61"/>
        <v>#DIV/0!</v>
      </c>
    </row>
    <row r="285" spans="2:9" x14ac:dyDescent="0.25">
      <c r="B285" s="197">
        <v>3</v>
      </c>
      <c r="C285" s="198"/>
      <c r="D285" s="199"/>
      <c r="E285" s="197" t="s">
        <v>3</v>
      </c>
      <c r="F285" s="193">
        <f>SUM(F287+F303)</f>
        <v>35000</v>
      </c>
      <c r="G285" s="193">
        <f t="shared" ref="G285:H285" si="62">SUM(G287+G303)</f>
        <v>0</v>
      </c>
      <c r="H285" s="193">
        <f t="shared" si="62"/>
        <v>13363.550000000001</v>
      </c>
      <c r="I285" s="195">
        <f t="shared" si="61"/>
        <v>38.181571428571431</v>
      </c>
    </row>
    <row r="286" spans="2:9" x14ac:dyDescent="0.25">
      <c r="B286" s="200"/>
      <c r="C286" s="201"/>
      <c r="D286" s="202"/>
      <c r="E286" s="200"/>
      <c r="F286" s="194"/>
      <c r="G286" s="194"/>
      <c r="H286" s="194"/>
      <c r="I286" s="196" t="e">
        <f t="shared" si="61"/>
        <v>#DIV/0!</v>
      </c>
    </row>
    <row r="287" spans="2:9" x14ac:dyDescent="0.25">
      <c r="B287" s="197">
        <v>32</v>
      </c>
      <c r="C287" s="198"/>
      <c r="D287" s="199"/>
      <c r="E287" s="197" t="s">
        <v>12</v>
      </c>
      <c r="F287" s="193">
        <f>SUM(F289+F295+F299)</f>
        <v>34900</v>
      </c>
      <c r="G287" s="193">
        <f t="shared" ref="G287" si="63">SUM(G289+G295+G299)</f>
        <v>0</v>
      </c>
      <c r="H287" s="193">
        <f>SUM(H289+H295+H299)</f>
        <v>13363.550000000001</v>
      </c>
      <c r="I287" s="195">
        <f t="shared" si="61"/>
        <v>38.290974212034385</v>
      </c>
    </row>
    <row r="288" spans="2:9" x14ac:dyDescent="0.25">
      <c r="B288" s="200"/>
      <c r="C288" s="201"/>
      <c r="D288" s="202"/>
      <c r="E288" s="200"/>
      <c r="F288" s="194"/>
      <c r="G288" s="194"/>
      <c r="H288" s="194"/>
      <c r="I288" s="196" t="e">
        <f t="shared" si="61"/>
        <v>#DIV/0!</v>
      </c>
    </row>
    <row r="289" spans="2:9" x14ac:dyDescent="0.25">
      <c r="B289" s="187">
        <v>322</v>
      </c>
      <c r="C289" s="188"/>
      <c r="D289" s="189"/>
      <c r="E289" s="223" t="s">
        <v>209</v>
      </c>
      <c r="F289" s="193">
        <f>SUM(F291+F292+F293+F294)</f>
        <v>32500</v>
      </c>
      <c r="G289" s="193">
        <f t="shared" ref="G289" si="64">SUM(G291+G292+G293+G294)</f>
        <v>0</v>
      </c>
      <c r="H289" s="193">
        <f>SUM(H291+H292+H293+H294)</f>
        <v>13073.550000000001</v>
      </c>
      <c r="I289" s="195">
        <f t="shared" si="61"/>
        <v>40.226307692307692</v>
      </c>
    </row>
    <row r="290" spans="2:9" x14ac:dyDescent="0.25">
      <c r="B290" s="190"/>
      <c r="C290" s="191"/>
      <c r="D290" s="192"/>
      <c r="E290" s="224"/>
      <c r="F290" s="194"/>
      <c r="G290" s="194"/>
      <c r="H290" s="194"/>
      <c r="I290" s="196" t="e">
        <f t="shared" si="61"/>
        <v>#DIV/0!</v>
      </c>
    </row>
    <row r="291" spans="2:9" ht="30" customHeight="1" x14ac:dyDescent="0.25">
      <c r="B291" s="264">
        <v>3221</v>
      </c>
      <c r="C291" s="265"/>
      <c r="D291" s="266"/>
      <c r="E291" s="140" t="s">
        <v>216</v>
      </c>
      <c r="F291" s="131">
        <v>500</v>
      </c>
      <c r="G291" s="131"/>
      <c r="H291" s="131">
        <v>268.37</v>
      </c>
      <c r="I291" s="129"/>
    </row>
    <row r="292" spans="2:9" ht="30" customHeight="1" x14ac:dyDescent="0.25">
      <c r="B292" s="182">
        <v>3222</v>
      </c>
      <c r="C292" s="182"/>
      <c r="D292" s="182"/>
      <c r="E292" s="103" t="s">
        <v>117</v>
      </c>
      <c r="F292" s="54">
        <v>30000</v>
      </c>
      <c r="G292" s="32"/>
      <c r="H292" s="136">
        <v>12805.18</v>
      </c>
      <c r="I292" s="136">
        <f t="shared" ref="I292" si="65">SUM(H292/F292*100)</f>
        <v>42.683933333333336</v>
      </c>
    </row>
    <row r="293" spans="2:9" ht="30" customHeight="1" x14ac:dyDescent="0.25">
      <c r="B293" s="182">
        <v>3225</v>
      </c>
      <c r="C293" s="182"/>
      <c r="D293" s="182"/>
      <c r="E293" s="103" t="s">
        <v>96</v>
      </c>
      <c r="F293" s="54">
        <v>1000</v>
      </c>
      <c r="G293" s="32"/>
      <c r="H293" s="136">
        <v>0</v>
      </c>
      <c r="I293" s="136">
        <f t="shared" ref="I293" si="66">SUM(H293/F293*100)</f>
        <v>0</v>
      </c>
    </row>
    <row r="294" spans="2:9" ht="30" customHeight="1" x14ac:dyDescent="0.25">
      <c r="B294" s="182">
        <v>3227</v>
      </c>
      <c r="C294" s="182"/>
      <c r="D294" s="182"/>
      <c r="E294" s="103" t="s">
        <v>98</v>
      </c>
      <c r="F294" s="54">
        <v>1000</v>
      </c>
      <c r="G294" s="32"/>
      <c r="H294" s="136">
        <v>0</v>
      </c>
      <c r="I294" s="136">
        <f t="shared" ref="I294" si="67">SUM(H294/F294*100)</f>
        <v>0</v>
      </c>
    </row>
    <row r="295" spans="2:9" ht="30" customHeight="1" x14ac:dyDescent="0.25">
      <c r="B295" s="182">
        <v>323</v>
      </c>
      <c r="C295" s="182"/>
      <c r="D295" s="182"/>
      <c r="E295" s="139" t="s">
        <v>121</v>
      </c>
      <c r="F295" s="54">
        <f>SUM(F297+F296+F298)</f>
        <v>2200</v>
      </c>
      <c r="G295" s="54">
        <f t="shared" ref="G295:H295" si="68">SUM(G297+G296+G298)</f>
        <v>0</v>
      </c>
      <c r="H295" s="54">
        <f t="shared" si="68"/>
        <v>290</v>
      </c>
      <c r="I295" s="136">
        <f t="shared" ref="I295:I308" si="69">SUM(H295/F295*100)</f>
        <v>13.18181818181818</v>
      </c>
    </row>
    <row r="296" spans="2:9" ht="30" customHeight="1" x14ac:dyDescent="0.25">
      <c r="B296" s="182">
        <v>3231</v>
      </c>
      <c r="C296" s="182"/>
      <c r="D296" s="182"/>
      <c r="E296" s="103" t="s">
        <v>99</v>
      </c>
      <c r="F296" s="54">
        <v>600</v>
      </c>
      <c r="G296" s="32"/>
      <c r="H296" s="136">
        <v>140</v>
      </c>
      <c r="I296" s="136">
        <f t="shared" si="69"/>
        <v>23.333333333333332</v>
      </c>
    </row>
    <row r="297" spans="2:9" ht="30" customHeight="1" x14ac:dyDescent="0.25">
      <c r="B297" s="182">
        <v>3232</v>
      </c>
      <c r="C297" s="182"/>
      <c r="D297" s="182"/>
      <c r="E297" s="103" t="s">
        <v>100</v>
      </c>
      <c r="F297" s="54">
        <v>1000</v>
      </c>
      <c r="G297" s="32"/>
      <c r="H297" s="136">
        <v>0</v>
      </c>
      <c r="I297" s="136">
        <f t="shared" si="69"/>
        <v>0</v>
      </c>
    </row>
    <row r="298" spans="2:9" ht="30" customHeight="1" x14ac:dyDescent="0.25">
      <c r="B298" s="182">
        <v>3239</v>
      </c>
      <c r="C298" s="182"/>
      <c r="D298" s="182"/>
      <c r="E298" s="103" t="s">
        <v>107</v>
      </c>
      <c r="F298" s="54">
        <v>600</v>
      </c>
      <c r="G298" s="32"/>
      <c r="H298" s="136">
        <v>150</v>
      </c>
      <c r="I298" s="136">
        <f t="shared" si="69"/>
        <v>25</v>
      </c>
    </row>
    <row r="299" spans="2:9" x14ac:dyDescent="0.25">
      <c r="B299" s="187">
        <v>329</v>
      </c>
      <c r="C299" s="188"/>
      <c r="D299" s="189"/>
      <c r="E299" s="223" t="s">
        <v>208</v>
      </c>
      <c r="F299" s="193">
        <f>SUM(F301)</f>
        <v>200</v>
      </c>
      <c r="G299" s="193">
        <f t="shared" ref="G299:H299" si="70">SUM(G301)</f>
        <v>0</v>
      </c>
      <c r="H299" s="193">
        <f t="shared" si="70"/>
        <v>0</v>
      </c>
      <c r="I299" s="195">
        <f t="shared" si="69"/>
        <v>0</v>
      </c>
    </row>
    <row r="300" spans="2:9" x14ac:dyDescent="0.25">
      <c r="B300" s="190"/>
      <c r="C300" s="191"/>
      <c r="D300" s="192"/>
      <c r="E300" s="224"/>
      <c r="F300" s="194"/>
      <c r="G300" s="194"/>
      <c r="H300" s="194"/>
      <c r="I300" s="196" t="e">
        <f t="shared" si="69"/>
        <v>#DIV/0!</v>
      </c>
    </row>
    <row r="301" spans="2:9" x14ac:dyDescent="0.25">
      <c r="B301" s="197">
        <v>3299</v>
      </c>
      <c r="C301" s="198"/>
      <c r="D301" s="199"/>
      <c r="E301" s="223" t="s">
        <v>208</v>
      </c>
      <c r="F301" s="193">
        <v>200</v>
      </c>
      <c r="G301" s="219"/>
      <c r="H301" s="221">
        <v>0</v>
      </c>
      <c r="I301" s="195">
        <f t="shared" si="69"/>
        <v>0</v>
      </c>
    </row>
    <row r="302" spans="2:9" x14ac:dyDescent="0.25">
      <c r="B302" s="200"/>
      <c r="C302" s="201"/>
      <c r="D302" s="202"/>
      <c r="E302" s="224"/>
      <c r="F302" s="194"/>
      <c r="G302" s="220"/>
      <c r="H302" s="222"/>
      <c r="I302" s="196" t="e">
        <f t="shared" si="69"/>
        <v>#DIV/0!</v>
      </c>
    </row>
    <row r="303" spans="2:9" x14ac:dyDescent="0.25">
      <c r="B303" s="197">
        <v>34</v>
      </c>
      <c r="C303" s="198"/>
      <c r="D303" s="199"/>
      <c r="E303" s="197" t="s">
        <v>122</v>
      </c>
      <c r="F303" s="193">
        <f>SUM(F305)</f>
        <v>100</v>
      </c>
      <c r="G303" s="219"/>
      <c r="H303" s="221">
        <f>SUM(H305)</f>
        <v>0</v>
      </c>
      <c r="I303" s="195">
        <f t="shared" si="69"/>
        <v>0</v>
      </c>
    </row>
    <row r="304" spans="2:9" x14ac:dyDescent="0.25">
      <c r="B304" s="200"/>
      <c r="C304" s="201"/>
      <c r="D304" s="202"/>
      <c r="E304" s="200"/>
      <c r="F304" s="194"/>
      <c r="G304" s="220"/>
      <c r="H304" s="222"/>
      <c r="I304" s="196" t="e">
        <f t="shared" si="69"/>
        <v>#DIV/0!</v>
      </c>
    </row>
    <row r="305" spans="2:9" x14ac:dyDescent="0.25">
      <c r="B305" s="197">
        <v>343</v>
      </c>
      <c r="C305" s="198"/>
      <c r="D305" s="199"/>
      <c r="E305" s="197" t="s">
        <v>224</v>
      </c>
      <c r="F305" s="193">
        <f>SUM(F307)</f>
        <v>100</v>
      </c>
      <c r="G305" s="219"/>
      <c r="H305" s="221">
        <f>SUM(H307)</f>
        <v>0</v>
      </c>
      <c r="I305" s="195">
        <f t="shared" si="69"/>
        <v>0</v>
      </c>
    </row>
    <row r="306" spans="2:9" x14ac:dyDescent="0.25">
      <c r="B306" s="200"/>
      <c r="C306" s="201"/>
      <c r="D306" s="202"/>
      <c r="E306" s="200"/>
      <c r="F306" s="194"/>
      <c r="G306" s="220"/>
      <c r="H306" s="222"/>
      <c r="I306" s="196" t="e">
        <f t="shared" si="69"/>
        <v>#DIV/0!</v>
      </c>
    </row>
    <row r="307" spans="2:9" x14ac:dyDescent="0.25">
      <c r="B307" s="197">
        <v>3431</v>
      </c>
      <c r="C307" s="198"/>
      <c r="D307" s="199"/>
      <c r="E307" s="197" t="s">
        <v>123</v>
      </c>
      <c r="F307" s="193">
        <v>100</v>
      </c>
      <c r="G307" s="219"/>
      <c r="H307" s="221">
        <v>0</v>
      </c>
      <c r="I307" s="195">
        <f t="shared" si="69"/>
        <v>0</v>
      </c>
    </row>
    <row r="308" spans="2:9" x14ac:dyDescent="0.25">
      <c r="B308" s="200"/>
      <c r="C308" s="201"/>
      <c r="D308" s="202"/>
      <c r="E308" s="200"/>
      <c r="F308" s="194"/>
      <c r="G308" s="220"/>
      <c r="H308" s="222"/>
      <c r="I308" s="196" t="e">
        <f t="shared" si="69"/>
        <v>#DIV/0!</v>
      </c>
    </row>
    <row r="309" spans="2:9" x14ac:dyDescent="0.25">
      <c r="B309" s="187" t="s">
        <v>160</v>
      </c>
      <c r="C309" s="188"/>
      <c r="D309" s="189"/>
      <c r="E309" s="187" t="s">
        <v>161</v>
      </c>
      <c r="F309" s="193">
        <f>SUM(F311)</f>
        <v>4205</v>
      </c>
      <c r="G309" s="193"/>
      <c r="H309" s="193">
        <f t="shared" ref="H309" si="71">SUM(H311)</f>
        <v>2468.5500000000002</v>
      </c>
      <c r="I309" s="195">
        <f t="shared" si="44"/>
        <v>58.705112960761006</v>
      </c>
    </row>
    <row r="310" spans="2:9" x14ac:dyDescent="0.25">
      <c r="B310" s="190"/>
      <c r="C310" s="191"/>
      <c r="D310" s="192"/>
      <c r="E310" s="190"/>
      <c r="F310" s="194"/>
      <c r="G310" s="194"/>
      <c r="H310" s="194"/>
      <c r="I310" s="196" t="e">
        <f t="shared" si="44"/>
        <v>#DIV/0!</v>
      </c>
    </row>
    <row r="311" spans="2:9" x14ac:dyDescent="0.25">
      <c r="B311" s="197">
        <v>3</v>
      </c>
      <c r="C311" s="198"/>
      <c r="D311" s="199"/>
      <c r="E311" s="197" t="s">
        <v>3</v>
      </c>
      <c r="F311" s="193">
        <f>SUM(F313+F319+F331)</f>
        <v>4205</v>
      </c>
      <c r="G311" s="193"/>
      <c r="H311" s="193">
        <f t="shared" ref="H311" si="72">SUM(H313+H319)</f>
        <v>2468.5500000000002</v>
      </c>
      <c r="I311" s="195">
        <f t="shared" si="44"/>
        <v>58.705112960761006</v>
      </c>
    </row>
    <row r="312" spans="2:9" x14ac:dyDescent="0.25">
      <c r="B312" s="200"/>
      <c r="C312" s="201"/>
      <c r="D312" s="202"/>
      <c r="E312" s="200"/>
      <c r="F312" s="194"/>
      <c r="G312" s="194"/>
      <c r="H312" s="194"/>
      <c r="I312" s="196" t="e">
        <f t="shared" si="44"/>
        <v>#DIV/0!</v>
      </c>
    </row>
    <row r="313" spans="2:9" x14ac:dyDescent="0.25">
      <c r="B313" s="197">
        <v>31</v>
      </c>
      <c r="C313" s="198"/>
      <c r="D313" s="199"/>
      <c r="E313" s="197" t="s">
        <v>4</v>
      </c>
      <c r="F313" s="193">
        <f>SUM(F315+F317)</f>
        <v>600</v>
      </c>
      <c r="G313" s="193"/>
      <c r="H313" s="193">
        <f t="shared" ref="H313" si="73">SUM(H315+H317)</f>
        <v>169.63</v>
      </c>
      <c r="I313" s="195">
        <f t="shared" si="44"/>
        <v>28.271666666666668</v>
      </c>
    </row>
    <row r="314" spans="2:9" x14ac:dyDescent="0.25">
      <c r="B314" s="200"/>
      <c r="C314" s="201"/>
      <c r="D314" s="202"/>
      <c r="E314" s="200"/>
      <c r="F314" s="194"/>
      <c r="G314" s="194"/>
      <c r="H314" s="194"/>
      <c r="I314" s="196" t="e">
        <f t="shared" si="44"/>
        <v>#DIV/0!</v>
      </c>
    </row>
    <row r="315" spans="2:9" ht="30" customHeight="1" x14ac:dyDescent="0.25">
      <c r="B315" s="229">
        <v>311</v>
      </c>
      <c r="C315" s="230"/>
      <c r="D315" s="231"/>
      <c r="E315" s="90" t="s">
        <v>210</v>
      </c>
      <c r="F315" s="96">
        <f>SUM(F316)</f>
        <v>500</v>
      </c>
      <c r="G315" s="96"/>
      <c r="H315" s="96">
        <f>SUM(H316)</f>
        <v>145.6</v>
      </c>
      <c r="I315" s="106">
        <f t="shared" si="44"/>
        <v>29.12</v>
      </c>
    </row>
    <row r="316" spans="2:9" ht="30" customHeight="1" x14ac:dyDescent="0.25">
      <c r="B316" s="229">
        <v>3111</v>
      </c>
      <c r="C316" s="230"/>
      <c r="D316" s="231"/>
      <c r="E316" s="90" t="s">
        <v>26</v>
      </c>
      <c r="F316" s="96">
        <v>500</v>
      </c>
      <c r="G316" s="102"/>
      <c r="H316" s="105">
        <v>145.6</v>
      </c>
      <c r="I316" s="106">
        <f t="shared" si="44"/>
        <v>29.12</v>
      </c>
    </row>
    <row r="317" spans="2:9" ht="30" customHeight="1" x14ac:dyDescent="0.25">
      <c r="B317" s="229">
        <v>313</v>
      </c>
      <c r="C317" s="230"/>
      <c r="D317" s="231"/>
      <c r="E317" s="89" t="s">
        <v>211</v>
      </c>
      <c r="F317" s="97">
        <f>SUM(F318)</f>
        <v>100</v>
      </c>
      <c r="G317" s="97"/>
      <c r="H317" s="97">
        <f t="shared" ref="H317" si="74">SUM(H318)</f>
        <v>24.03</v>
      </c>
      <c r="I317" s="115">
        <f t="shared" si="44"/>
        <v>24.03</v>
      </c>
    </row>
    <row r="318" spans="2:9" ht="30" customHeight="1" x14ac:dyDescent="0.25">
      <c r="B318" s="229">
        <v>3132</v>
      </c>
      <c r="C318" s="230"/>
      <c r="D318" s="231"/>
      <c r="E318" s="89" t="s">
        <v>93</v>
      </c>
      <c r="F318" s="97">
        <v>100</v>
      </c>
      <c r="G318" s="93"/>
      <c r="H318" s="107">
        <v>24.03</v>
      </c>
      <c r="I318" s="115">
        <f t="shared" si="44"/>
        <v>24.03</v>
      </c>
    </row>
    <row r="319" spans="2:9" x14ac:dyDescent="0.25">
      <c r="B319" s="197">
        <v>32</v>
      </c>
      <c r="C319" s="198"/>
      <c r="D319" s="199"/>
      <c r="E319" s="197" t="s">
        <v>12</v>
      </c>
      <c r="F319" s="193">
        <f>SUM(F321+F325+F329)</f>
        <v>2605</v>
      </c>
      <c r="G319" s="193"/>
      <c r="H319" s="193">
        <f t="shared" ref="H319" si="75">SUM(H321+H325+H329)</f>
        <v>2298.92</v>
      </c>
      <c r="I319" s="195">
        <f t="shared" si="44"/>
        <v>88.250287907869478</v>
      </c>
    </row>
    <row r="320" spans="2:9" x14ac:dyDescent="0.25">
      <c r="B320" s="200"/>
      <c r="C320" s="201"/>
      <c r="D320" s="202"/>
      <c r="E320" s="200"/>
      <c r="F320" s="194"/>
      <c r="G320" s="194"/>
      <c r="H320" s="194"/>
      <c r="I320" s="196" t="e">
        <f t="shared" si="44"/>
        <v>#DIV/0!</v>
      </c>
    </row>
    <row r="321" spans="2:9" x14ac:dyDescent="0.25">
      <c r="B321" s="197">
        <v>321</v>
      </c>
      <c r="C321" s="198"/>
      <c r="D321" s="199"/>
      <c r="E321" s="232" t="s">
        <v>27</v>
      </c>
      <c r="F321" s="193">
        <f>SUM(F323)</f>
        <v>150</v>
      </c>
      <c r="G321" s="193"/>
      <c r="H321" s="193">
        <f>SUM(H323)</f>
        <v>0</v>
      </c>
      <c r="I321" s="195">
        <f t="shared" ref="I321:I326" si="76">SUM(H321/F321*100)</f>
        <v>0</v>
      </c>
    </row>
    <row r="322" spans="2:9" x14ac:dyDescent="0.25">
      <c r="B322" s="200"/>
      <c r="C322" s="201"/>
      <c r="D322" s="202"/>
      <c r="E322" s="233"/>
      <c r="F322" s="194"/>
      <c r="G322" s="194"/>
      <c r="H322" s="194"/>
      <c r="I322" s="196" t="e">
        <f t="shared" si="76"/>
        <v>#DIV/0!</v>
      </c>
    </row>
    <row r="323" spans="2:9" ht="15" customHeight="1" x14ac:dyDescent="0.25">
      <c r="B323" s="197">
        <v>3211</v>
      </c>
      <c r="C323" s="198"/>
      <c r="D323" s="199"/>
      <c r="E323" s="197" t="s">
        <v>28</v>
      </c>
      <c r="F323" s="193">
        <v>150</v>
      </c>
      <c r="G323" s="219"/>
      <c r="H323" s="221">
        <v>0</v>
      </c>
      <c r="I323" s="195">
        <f t="shared" si="76"/>
        <v>0</v>
      </c>
    </row>
    <row r="324" spans="2:9" ht="15" customHeight="1" x14ac:dyDescent="0.25">
      <c r="B324" s="200"/>
      <c r="C324" s="201"/>
      <c r="D324" s="202"/>
      <c r="E324" s="200"/>
      <c r="F324" s="194"/>
      <c r="G324" s="220"/>
      <c r="H324" s="222"/>
      <c r="I324" s="196" t="e">
        <f t="shared" si="76"/>
        <v>#DIV/0!</v>
      </c>
    </row>
    <row r="325" spans="2:9" x14ac:dyDescent="0.25">
      <c r="B325" s="187">
        <v>322</v>
      </c>
      <c r="C325" s="188"/>
      <c r="D325" s="189"/>
      <c r="E325" s="223" t="s">
        <v>209</v>
      </c>
      <c r="F325" s="193">
        <f>SUM(F327+F328)</f>
        <v>1690</v>
      </c>
      <c r="G325" s="193">
        <f t="shared" ref="G325:H325" si="77">SUM(G327+G328)</f>
        <v>0</v>
      </c>
      <c r="H325" s="193">
        <f t="shared" si="77"/>
        <v>1688.9199999999998</v>
      </c>
      <c r="I325" s="195">
        <f t="shared" si="76"/>
        <v>99.936094674556202</v>
      </c>
    </row>
    <row r="326" spans="2:9" x14ac:dyDescent="0.25">
      <c r="B326" s="190"/>
      <c r="C326" s="191"/>
      <c r="D326" s="192"/>
      <c r="E326" s="224"/>
      <c r="F326" s="194"/>
      <c r="G326" s="194"/>
      <c r="H326" s="194"/>
      <c r="I326" s="196" t="e">
        <f t="shared" si="76"/>
        <v>#DIV/0!</v>
      </c>
    </row>
    <row r="327" spans="2:9" ht="30" customHeight="1" x14ac:dyDescent="0.25">
      <c r="B327" s="264">
        <v>3221</v>
      </c>
      <c r="C327" s="265"/>
      <c r="D327" s="266"/>
      <c r="E327" s="108" t="s">
        <v>216</v>
      </c>
      <c r="F327" s="98">
        <v>1657.15</v>
      </c>
      <c r="G327" s="98"/>
      <c r="H327" s="98">
        <v>1656.07</v>
      </c>
      <c r="I327" s="116"/>
    </row>
    <row r="328" spans="2:9" ht="30" customHeight="1" x14ac:dyDescent="0.25">
      <c r="B328" s="182">
        <v>3222</v>
      </c>
      <c r="C328" s="182"/>
      <c r="D328" s="182"/>
      <c r="E328" s="103" t="s">
        <v>117</v>
      </c>
      <c r="F328" s="54">
        <v>32.85</v>
      </c>
      <c r="G328" s="32"/>
      <c r="H328" s="106">
        <v>32.85</v>
      </c>
      <c r="I328" s="106">
        <f t="shared" ref="I328:I330" si="78">SUM(H328/F328*100)</f>
        <v>100</v>
      </c>
    </row>
    <row r="329" spans="2:9" ht="30" customHeight="1" x14ac:dyDescent="0.25">
      <c r="B329" s="182">
        <v>323</v>
      </c>
      <c r="C329" s="182"/>
      <c r="D329" s="182"/>
      <c r="E329" s="90" t="s">
        <v>121</v>
      </c>
      <c r="F329" s="54">
        <f>SUM(F330)</f>
        <v>765</v>
      </c>
      <c r="G329" s="54"/>
      <c r="H329" s="54">
        <f t="shared" ref="H329" si="79">SUM(H330)</f>
        <v>610</v>
      </c>
      <c r="I329" s="106">
        <f t="shared" si="78"/>
        <v>79.738562091503269</v>
      </c>
    </row>
    <row r="330" spans="2:9" ht="30" customHeight="1" x14ac:dyDescent="0.25">
      <c r="B330" s="182">
        <v>3231</v>
      </c>
      <c r="C330" s="182"/>
      <c r="D330" s="182"/>
      <c r="E330" s="103" t="s">
        <v>99</v>
      </c>
      <c r="F330" s="54">
        <v>765</v>
      </c>
      <c r="G330" s="32"/>
      <c r="H330" s="106">
        <v>610</v>
      </c>
      <c r="I330" s="106">
        <f t="shared" si="78"/>
        <v>79.738562091503269</v>
      </c>
    </row>
    <row r="331" spans="2:9" ht="30" customHeight="1" x14ac:dyDescent="0.25">
      <c r="B331" s="229">
        <v>38</v>
      </c>
      <c r="C331" s="230"/>
      <c r="D331" s="231"/>
      <c r="E331" s="150" t="s">
        <v>249</v>
      </c>
      <c r="F331" s="147">
        <f>SUM(F332)</f>
        <v>1000</v>
      </c>
      <c r="G331" s="148"/>
      <c r="H331" s="128"/>
      <c r="I331" s="128"/>
    </row>
    <row r="332" spans="2:9" ht="30" customHeight="1" x14ac:dyDescent="0.25">
      <c r="B332" s="229">
        <v>381</v>
      </c>
      <c r="C332" s="230"/>
      <c r="D332" s="231"/>
      <c r="E332" s="149" t="s">
        <v>84</v>
      </c>
      <c r="F332" s="147">
        <f>SUM(F333)</f>
        <v>1000</v>
      </c>
      <c r="G332" s="148"/>
      <c r="H332" s="128"/>
      <c r="I332" s="128"/>
    </row>
    <row r="333" spans="2:9" ht="30" customHeight="1" x14ac:dyDescent="0.25">
      <c r="B333" s="229">
        <v>3812</v>
      </c>
      <c r="C333" s="230"/>
      <c r="D333" s="231"/>
      <c r="E333" s="149" t="s">
        <v>248</v>
      </c>
      <c r="F333" s="147">
        <v>1000</v>
      </c>
      <c r="G333" s="148"/>
      <c r="H333" s="128"/>
      <c r="I333" s="128"/>
    </row>
    <row r="334" spans="2:9" x14ac:dyDescent="0.25">
      <c r="B334" s="187" t="s">
        <v>202</v>
      </c>
      <c r="C334" s="188"/>
      <c r="D334" s="189"/>
      <c r="E334" s="187" t="s">
        <v>203</v>
      </c>
      <c r="F334" s="193">
        <f>SUM(F336)</f>
        <v>46500</v>
      </c>
      <c r="G334" s="193"/>
      <c r="H334" s="193">
        <f t="shared" ref="H334" si="80">SUM(H336)</f>
        <v>3018</v>
      </c>
      <c r="I334" s="195">
        <f t="shared" ref="I334:I345" si="81">SUM(H334/F334*100)</f>
        <v>6.4903225806451612</v>
      </c>
    </row>
    <row r="335" spans="2:9" x14ac:dyDescent="0.25">
      <c r="B335" s="190"/>
      <c r="C335" s="191"/>
      <c r="D335" s="192"/>
      <c r="E335" s="190"/>
      <c r="F335" s="194"/>
      <c r="G335" s="194"/>
      <c r="H335" s="194"/>
      <c r="I335" s="196" t="e">
        <f t="shared" si="81"/>
        <v>#DIV/0!</v>
      </c>
    </row>
    <row r="336" spans="2:9" x14ac:dyDescent="0.25">
      <c r="B336" s="197">
        <v>3</v>
      </c>
      <c r="C336" s="198"/>
      <c r="D336" s="199"/>
      <c r="E336" s="197" t="s">
        <v>3</v>
      </c>
      <c r="F336" s="193">
        <f>SUM(F338)</f>
        <v>46500</v>
      </c>
      <c r="G336" s="193"/>
      <c r="H336" s="193">
        <f t="shared" ref="H336" si="82">SUM(H338)</f>
        <v>3018</v>
      </c>
      <c r="I336" s="195">
        <f t="shared" si="81"/>
        <v>6.4903225806451612</v>
      </c>
    </row>
    <row r="337" spans="2:9" x14ac:dyDescent="0.25">
      <c r="B337" s="200"/>
      <c r="C337" s="201"/>
      <c r="D337" s="202"/>
      <c r="E337" s="200"/>
      <c r="F337" s="194"/>
      <c r="G337" s="194"/>
      <c r="H337" s="194"/>
      <c r="I337" s="196" t="e">
        <f t="shared" si="81"/>
        <v>#DIV/0!</v>
      </c>
    </row>
    <row r="338" spans="2:9" x14ac:dyDescent="0.25">
      <c r="B338" s="197">
        <v>32</v>
      </c>
      <c r="C338" s="198"/>
      <c r="D338" s="199"/>
      <c r="E338" s="197" t="s">
        <v>12</v>
      </c>
      <c r="F338" s="193">
        <f>SUM(F340+F344)</f>
        <v>46500</v>
      </c>
      <c r="G338" s="193"/>
      <c r="H338" s="193">
        <f t="shared" ref="H338" si="83">SUM(H340+H344)</f>
        <v>3018</v>
      </c>
      <c r="I338" s="195">
        <f t="shared" si="81"/>
        <v>6.4903225806451612</v>
      </c>
    </row>
    <row r="339" spans="2:9" x14ac:dyDescent="0.25">
      <c r="B339" s="200"/>
      <c r="C339" s="201"/>
      <c r="D339" s="202"/>
      <c r="E339" s="200"/>
      <c r="F339" s="194"/>
      <c r="G339" s="194"/>
      <c r="H339" s="194"/>
      <c r="I339" s="196" t="e">
        <f t="shared" si="81"/>
        <v>#DIV/0!</v>
      </c>
    </row>
    <row r="340" spans="2:9" x14ac:dyDescent="0.25">
      <c r="B340" s="197">
        <v>321</v>
      </c>
      <c r="C340" s="198"/>
      <c r="D340" s="199"/>
      <c r="E340" s="232" t="s">
        <v>27</v>
      </c>
      <c r="F340" s="193">
        <f>SUM(F342)</f>
        <v>41800</v>
      </c>
      <c r="G340" s="193"/>
      <c r="H340" s="193">
        <f>SUM(H342)</f>
        <v>3018</v>
      </c>
      <c r="I340" s="195">
        <f t="shared" si="81"/>
        <v>7.2200956937799043</v>
      </c>
    </row>
    <row r="341" spans="2:9" x14ac:dyDescent="0.25">
      <c r="B341" s="200"/>
      <c r="C341" s="201"/>
      <c r="D341" s="202"/>
      <c r="E341" s="233"/>
      <c r="F341" s="194"/>
      <c r="G341" s="194"/>
      <c r="H341" s="194"/>
      <c r="I341" s="196" t="e">
        <f t="shared" si="81"/>
        <v>#DIV/0!</v>
      </c>
    </row>
    <row r="342" spans="2:9" ht="15" customHeight="1" x14ac:dyDescent="0.25">
      <c r="B342" s="197">
        <v>3214</v>
      </c>
      <c r="C342" s="198"/>
      <c r="D342" s="199"/>
      <c r="E342" s="197" t="s">
        <v>233</v>
      </c>
      <c r="F342" s="193">
        <v>41800</v>
      </c>
      <c r="G342" s="219"/>
      <c r="H342" s="221">
        <v>3018</v>
      </c>
      <c r="I342" s="195">
        <f t="shared" si="81"/>
        <v>7.2200956937799043</v>
      </c>
    </row>
    <row r="343" spans="2:9" ht="15" customHeight="1" x14ac:dyDescent="0.25">
      <c r="B343" s="200"/>
      <c r="C343" s="201"/>
      <c r="D343" s="202"/>
      <c r="E343" s="200"/>
      <c r="F343" s="194"/>
      <c r="G343" s="220"/>
      <c r="H343" s="222"/>
      <c r="I343" s="196" t="e">
        <f t="shared" si="81"/>
        <v>#DIV/0!</v>
      </c>
    </row>
    <row r="344" spans="2:9" x14ac:dyDescent="0.25">
      <c r="B344" s="187">
        <v>322</v>
      </c>
      <c r="C344" s="188"/>
      <c r="D344" s="189"/>
      <c r="E344" s="223" t="s">
        <v>209</v>
      </c>
      <c r="F344" s="193">
        <f>SUM(F346)</f>
        <v>4700</v>
      </c>
      <c r="G344" s="193"/>
      <c r="H344" s="193">
        <f t="shared" ref="H344" si="84">SUM(H346)</f>
        <v>0</v>
      </c>
      <c r="I344" s="195">
        <f t="shared" si="81"/>
        <v>0</v>
      </c>
    </row>
    <row r="345" spans="2:9" x14ac:dyDescent="0.25">
      <c r="B345" s="190"/>
      <c r="C345" s="191"/>
      <c r="D345" s="192"/>
      <c r="E345" s="224"/>
      <c r="F345" s="194"/>
      <c r="G345" s="194"/>
      <c r="H345" s="194"/>
      <c r="I345" s="196" t="e">
        <f t="shared" si="81"/>
        <v>#DIV/0!</v>
      </c>
    </row>
    <row r="346" spans="2:9" ht="30" customHeight="1" x14ac:dyDescent="0.25">
      <c r="B346" s="264">
        <v>3221</v>
      </c>
      <c r="C346" s="265"/>
      <c r="D346" s="266"/>
      <c r="E346" s="120" t="s">
        <v>216</v>
      </c>
      <c r="F346" s="118">
        <v>4700</v>
      </c>
      <c r="G346" s="118"/>
      <c r="H346" s="118">
        <v>0</v>
      </c>
      <c r="I346" s="119"/>
    </row>
    <row r="347" spans="2:9" x14ac:dyDescent="0.25">
      <c r="B347" s="187" t="s">
        <v>178</v>
      </c>
      <c r="C347" s="188"/>
      <c r="D347" s="189"/>
      <c r="E347" s="187" t="s">
        <v>179</v>
      </c>
      <c r="F347" s="193">
        <f>SUM(F349)</f>
        <v>3800</v>
      </c>
      <c r="G347" s="219"/>
      <c r="H347" s="221">
        <f>SUM(H349)</f>
        <v>3187.89</v>
      </c>
      <c r="I347" s="195">
        <f t="shared" si="44"/>
        <v>83.891842105263166</v>
      </c>
    </row>
    <row r="348" spans="2:9" x14ac:dyDescent="0.25">
      <c r="B348" s="190"/>
      <c r="C348" s="191"/>
      <c r="D348" s="192"/>
      <c r="E348" s="190"/>
      <c r="F348" s="194"/>
      <c r="G348" s="220"/>
      <c r="H348" s="222"/>
      <c r="I348" s="196" t="e">
        <f t="shared" si="44"/>
        <v>#DIV/0!</v>
      </c>
    </row>
    <row r="349" spans="2:9" x14ac:dyDescent="0.25">
      <c r="B349" s="197">
        <v>3</v>
      </c>
      <c r="C349" s="198"/>
      <c r="D349" s="199"/>
      <c r="E349" s="197" t="s">
        <v>3</v>
      </c>
      <c r="F349" s="193">
        <f>SUM(F351)</f>
        <v>3800</v>
      </c>
      <c r="G349" s="193"/>
      <c r="H349" s="193">
        <f t="shared" ref="H349" si="85">SUM(H351)</f>
        <v>3187.89</v>
      </c>
      <c r="I349" s="195">
        <f t="shared" si="44"/>
        <v>83.891842105263166</v>
      </c>
    </row>
    <row r="350" spans="2:9" x14ac:dyDescent="0.25">
      <c r="B350" s="200"/>
      <c r="C350" s="201"/>
      <c r="D350" s="202"/>
      <c r="E350" s="200"/>
      <c r="F350" s="194"/>
      <c r="G350" s="194"/>
      <c r="H350" s="194"/>
      <c r="I350" s="196" t="e">
        <f t="shared" si="44"/>
        <v>#DIV/0!</v>
      </c>
    </row>
    <row r="351" spans="2:9" x14ac:dyDescent="0.25">
      <c r="B351" s="197">
        <v>32</v>
      </c>
      <c r="C351" s="198"/>
      <c r="D351" s="199"/>
      <c r="E351" s="197" t="s">
        <v>4</v>
      </c>
      <c r="F351" s="193">
        <f>SUM(F353+F355+F363)</f>
        <v>3800</v>
      </c>
      <c r="G351" s="193"/>
      <c r="H351" s="193">
        <f>SUM(H353+H355+H363)</f>
        <v>3187.89</v>
      </c>
      <c r="I351" s="195"/>
    </row>
    <row r="352" spans="2:9" x14ac:dyDescent="0.25">
      <c r="B352" s="200"/>
      <c r="C352" s="201"/>
      <c r="D352" s="202"/>
      <c r="E352" s="200"/>
      <c r="F352" s="194"/>
      <c r="G352" s="194"/>
      <c r="H352" s="194"/>
      <c r="I352" s="196"/>
    </row>
    <row r="353" spans="2:9" ht="30" customHeight="1" x14ac:dyDescent="0.25">
      <c r="B353" s="197">
        <v>322</v>
      </c>
      <c r="C353" s="198"/>
      <c r="D353" s="199"/>
      <c r="E353" s="141" t="s">
        <v>209</v>
      </c>
      <c r="F353" s="142">
        <f>SUM(F354)</f>
        <v>372.78</v>
      </c>
      <c r="G353" s="142"/>
      <c r="H353" s="142">
        <f>SUM(H354)</f>
        <v>372.78</v>
      </c>
      <c r="I353" s="143"/>
    </row>
    <row r="354" spans="2:9" ht="30" customHeight="1" x14ac:dyDescent="0.25">
      <c r="B354" s="200">
        <v>3221</v>
      </c>
      <c r="C354" s="201"/>
      <c r="D354" s="202"/>
      <c r="E354" s="141" t="s">
        <v>216</v>
      </c>
      <c r="F354" s="142">
        <v>372.78</v>
      </c>
      <c r="G354" s="142"/>
      <c r="H354" s="142">
        <v>372.78</v>
      </c>
      <c r="I354" s="143"/>
    </row>
    <row r="355" spans="2:9" x14ac:dyDescent="0.25">
      <c r="B355" s="197">
        <v>323</v>
      </c>
      <c r="C355" s="198"/>
      <c r="D355" s="199"/>
      <c r="E355" s="197" t="s">
        <v>12</v>
      </c>
      <c r="F355" s="193">
        <f>SUM(F357+F359+F361)</f>
        <v>2147.2199999999998</v>
      </c>
      <c r="G355" s="193"/>
      <c r="H355" s="193">
        <f>SUM(H357+H359+H361)</f>
        <v>1815.11</v>
      </c>
      <c r="I355" s="195">
        <f t="shared" si="44"/>
        <v>84.533024096273323</v>
      </c>
    </row>
    <row r="356" spans="2:9" x14ac:dyDescent="0.25">
      <c r="B356" s="200"/>
      <c r="C356" s="201"/>
      <c r="D356" s="202"/>
      <c r="E356" s="200"/>
      <c r="F356" s="194"/>
      <c r="G356" s="194"/>
      <c r="H356" s="194"/>
      <c r="I356" s="196" t="e">
        <f t="shared" si="44"/>
        <v>#DIV/0!</v>
      </c>
    </row>
    <row r="357" spans="2:9" x14ac:dyDescent="0.25">
      <c r="B357" s="197">
        <v>3231</v>
      </c>
      <c r="C357" s="198"/>
      <c r="D357" s="199"/>
      <c r="E357" s="197" t="s">
        <v>122</v>
      </c>
      <c r="F357" s="193">
        <v>1991.2</v>
      </c>
      <c r="G357" s="219"/>
      <c r="H357" s="221">
        <v>1774.8</v>
      </c>
      <c r="I357" s="195">
        <f t="shared" si="44"/>
        <v>89.132181599035761</v>
      </c>
    </row>
    <row r="358" spans="2:9" x14ac:dyDescent="0.25">
      <c r="B358" s="200"/>
      <c r="C358" s="201"/>
      <c r="D358" s="202"/>
      <c r="E358" s="200"/>
      <c r="F358" s="194"/>
      <c r="G358" s="220"/>
      <c r="H358" s="222"/>
      <c r="I358" s="196" t="e">
        <f t="shared" si="44"/>
        <v>#DIV/0!</v>
      </c>
    </row>
    <row r="359" spans="2:9" x14ac:dyDescent="0.25">
      <c r="B359" s="197">
        <v>3237</v>
      </c>
      <c r="C359" s="198"/>
      <c r="D359" s="199"/>
      <c r="E359" s="223" t="s">
        <v>105</v>
      </c>
      <c r="F359" s="193">
        <v>40.31</v>
      </c>
      <c r="G359" s="219"/>
      <c r="H359" s="221">
        <v>40.31</v>
      </c>
      <c r="I359" s="195">
        <f t="shared" si="44"/>
        <v>100</v>
      </c>
    </row>
    <row r="360" spans="2:9" x14ac:dyDescent="0.25">
      <c r="B360" s="200"/>
      <c r="C360" s="201"/>
      <c r="D360" s="202"/>
      <c r="E360" s="224"/>
      <c r="F360" s="194"/>
      <c r="G360" s="220"/>
      <c r="H360" s="222"/>
      <c r="I360" s="196" t="e">
        <f t="shared" si="44"/>
        <v>#DIV/0!</v>
      </c>
    </row>
    <row r="361" spans="2:9" x14ac:dyDescent="0.25">
      <c r="B361" s="197">
        <v>3239</v>
      </c>
      <c r="C361" s="198"/>
      <c r="D361" s="199"/>
      <c r="E361" s="223" t="s">
        <v>107</v>
      </c>
      <c r="F361" s="193">
        <v>115.71</v>
      </c>
      <c r="G361" s="219"/>
      <c r="H361" s="221">
        <v>0</v>
      </c>
      <c r="I361" s="195">
        <f t="shared" si="44"/>
        <v>0</v>
      </c>
    </row>
    <row r="362" spans="2:9" x14ac:dyDescent="0.25">
      <c r="B362" s="200"/>
      <c r="C362" s="201"/>
      <c r="D362" s="202"/>
      <c r="E362" s="224"/>
      <c r="F362" s="194"/>
      <c r="G362" s="220"/>
      <c r="H362" s="222"/>
      <c r="I362" s="196" t="e">
        <f t="shared" si="44"/>
        <v>#DIV/0!</v>
      </c>
    </row>
    <row r="363" spans="2:9" x14ac:dyDescent="0.25">
      <c r="B363" s="182">
        <v>329</v>
      </c>
      <c r="C363" s="182"/>
      <c r="D363" s="182"/>
      <c r="E363" s="182" t="s">
        <v>208</v>
      </c>
      <c r="F363" s="183">
        <f>SUM(F365)</f>
        <v>1280</v>
      </c>
      <c r="G363" s="183"/>
      <c r="H363" s="183">
        <f t="shared" ref="H363" si="86">SUM(H365)</f>
        <v>1000</v>
      </c>
      <c r="I363" s="195">
        <f t="shared" si="44"/>
        <v>78.125</v>
      </c>
    </row>
    <row r="364" spans="2:9" x14ac:dyDescent="0.25">
      <c r="B364" s="182"/>
      <c r="C364" s="182"/>
      <c r="D364" s="182"/>
      <c r="E364" s="182"/>
      <c r="F364" s="183"/>
      <c r="G364" s="183"/>
      <c r="H364" s="183"/>
      <c r="I364" s="196" t="e">
        <f t="shared" si="44"/>
        <v>#DIV/0!</v>
      </c>
    </row>
    <row r="365" spans="2:9" x14ac:dyDescent="0.25">
      <c r="B365" s="182">
        <v>3299</v>
      </c>
      <c r="C365" s="182"/>
      <c r="D365" s="182"/>
      <c r="E365" s="182" t="s">
        <v>208</v>
      </c>
      <c r="F365" s="306">
        <v>1280</v>
      </c>
      <c r="G365" s="304"/>
      <c r="H365" s="221">
        <v>1000</v>
      </c>
      <c r="I365" s="195">
        <f t="shared" si="44"/>
        <v>78.125</v>
      </c>
    </row>
    <row r="366" spans="2:9" x14ac:dyDescent="0.25">
      <c r="B366" s="182"/>
      <c r="C366" s="182"/>
      <c r="D366" s="182"/>
      <c r="E366" s="182"/>
      <c r="F366" s="306"/>
      <c r="G366" s="305"/>
      <c r="H366" s="303"/>
      <c r="I366" s="196" t="e">
        <f t="shared" si="44"/>
        <v>#DIV/0!</v>
      </c>
    </row>
    <row r="367" spans="2:9" x14ac:dyDescent="0.25">
      <c r="B367" s="187" t="s">
        <v>180</v>
      </c>
      <c r="C367" s="188"/>
      <c r="D367" s="189"/>
      <c r="E367" s="187" t="s">
        <v>181</v>
      </c>
      <c r="F367" s="193">
        <f>SUM(F369)</f>
        <v>20000</v>
      </c>
      <c r="G367" s="219"/>
      <c r="H367" s="221">
        <f>SUM(H369)</f>
        <v>5952.2899999999991</v>
      </c>
      <c r="I367" s="195">
        <f t="shared" si="44"/>
        <v>29.761449999999996</v>
      </c>
    </row>
    <row r="368" spans="2:9" x14ac:dyDescent="0.25">
      <c r="B368" s="190"/>
      <c r="C368" s="191"/>
      <c r="D368" s="192"/>
      <c r="E368" s="190"/>
      <c r="F368" s="194"/>
      <c r="G368" s="220"/>
      <c r="H368" s="222"/>
      <c r="I368" s="196" t="e">
        <f t="shared" si="44"/>
        <v>#DIV/0!</v>
      </c>
    </row>
    <row r="369" spans="2:9" x14ac:dyDescent="0.25">
      <c r="B369" s="197">
        <v>3</v>
      </c>
      <c r="C369" s="198"/>
      <c r="D369" s="199"/>
      <c r="E369" s="197" t="s">
        <v>3</v>
      </c>
      <c r="F369" s="221">
        <f>SUM(F371+F377+F410)</f>
        <v>20000</v>
      </c>
      <c r="G369" s="221"/>
      <c r="H369" s="221">
        <f t="shared" ref="H369" si="87">SUM(H371+H377+H410)</f>
        <v>5952.2899999999991</v>
      </c>
      <c r="I369" s="195">
        <f t="shared" si="44"/>
        <v>29.761449999999996</v>
      </c>
    </row>
    <row r="370" spans="2:9" x14ac:dyDescent="0.25">
      <c r="B370" s="200"/>
      <c r="C370" s="201"/>
      <c r="D370" s="202"/>
      <c r="E370" s="200"/>
      <c r="F370" s="222"/>
      <c r="G370" s="222"/>
      <c r="H370" s="222"/>
      <c r="I370" s="196" t="e">
        <f t="shared" ref="I370:I472" si="88">SUM(H370/F370*100)</f>
        <v>#DIV/0!</v>
      </c>
    </row>
    <row r="371" spans="2:9" x14ac:dyDescent="0.25">
      <c r="B371" s="197">
        <v>31</v>
      </c>
      <c r="C371" s="198"/>
      <c r="D371" s="199"/>
      <c r="E371" s="197" t="s">
        <v>4</v>
      </c>
      <c r="F371" s="193">
        <f>SUM(F373+F375)</f>
        <v>1165</v>
      </c>
      <c r="G371" s="193"/>
      <c r="H371" s="193">
        <f>SUM(H373+H375)</f>
        <v>73.819999999999993</v>
      </c>
      <c r="I371" s="195">
        <f t="shared" si="88"/>
        <v>6.3364806866952783</v>
      </c>
    </row>
    <row r="372" spans="2:9" x14ac:dyDescent="0.25">
      <c r="B372" s="200"/>
      <c r="C372" s="201"/>
      <c r="D372" s="202"/>
      <c r="E372" s="200"/>
      <c r="F372" s="194"/>
      <c r="G372" s="194"/>
      <c r="H372" s="194"/>
      <c r="I372" s="196" t="e">
        <f t="shared" si="88"/>
        <v>#DIV/0!</v>
      </c>
    </row>
    <row r="373" spans="2:9" ht="30" customHeight="1" x14ac:dyDescent="0.25">
      <c r="B373" s="229">
        <v>311</v>
      </c>
      <c r="C373" s="230"/>
      <c r="D373" s="231"/>
      <c r="E373" s="90" t="s">
        <v>210</v>
      </c>
      <c r="F373" s="96">
        <f>SUM(F374)</f>
        <v>1000</v>
      </c>
      <c r="G373" s="96"/>
      <c r="H373" s="96">
        <f>SUM(H374)</f>
        <v>63.37</v>
      </c>
      <c r="I373" s="106">
        <f t="shared" si="88"/>
        <v>6.3369999999999997</v>
      </c>
    </row>
    <row r="374" spans="2:9" ht="30" customHeight="1" x14ac:dyDescent="0.25">
      <c r="B374" s="229">
        <v>3111</v>
      </c>
      <c r="C374" s="230"/>
      <c r="D374" s="231"/>
      <c r="E374" s="90" t="s">
        <v>26</v>
      </c>
      <c r="F374" s="96">
        <v>1000</v>
      </c>
      <c r="G374" s="102"/>
      <c r="H374" s="105">
        <v>63.37</v>
      </c>
      <c r="I374" s="106">
        <f t="shared" si="88"/>
        <v>6.3369999999999997</v>
      </c>
    </row>
    <row r="375" spans="2:9" ht="30" customHeight="1" x14ac:dyDescent="0.25">
      <c r="B375" s="229">
        <v>313</v>
      </c>
      <c r="C375" s="230"/>
      <c r="D375" s="231"/>
      <c r="E375" s="89" t="s">
        <v>211</v>
      </c>
      <c r="F375" s="97">
        <f>SUM(F376)</f>
        <v>165</v>
      </c>
      <c r="G375" s="97"/>
      <c r="H375" s="97">
        <f t="shared" ref="H375" si="89">SUM(H376)</f>
        <v>10.45</v>
      </c>
      <c r="I375" s="115">
        <f t="shared" si="88"/>
        <v>6.3333333333333321</v>
      </c>
    </row>
    <row r="376" spans="2:9" ht="30" customHeight="1" x14ac:dyDescent="0.25">
      <c r="B376" s="229">
        <v>3132</v>
      </c>
      <c r="C376" s="230"/>
      <c r="D376" s="231"/>
      <c r="E376" s="89" t="s">
        <v>93</v>
      </c>
      <c r="F376" s="97">
        <v>165</v>
      </c>
      <c r="G376" s="93"/>
      <c r="H376" s="107">
        <v>10.45</v>
      </c>
      <c r="I376" s="115">
        <f t="shared" si="88"/>
        <v>6.3333333333333321</v>
      </c>
    </row>
    <row r="377" spans="2:9" x14ac:dyDescent="0.25">
      <c r="B377" s="197">
        <v>32</v>
      </c>
      <c r="C377" s="198"/>
      <c r="D377" s="199"/>
      <c r="E377" s="197" t="s">
        <v>12</v>
      </c>
      <c r="F377" s="193">
        <f>SUM(F379+F385+F394+F405)</f>
        <v>18635</v>
      </c>
      <c r="G377" s="193"/>
      <c r="H377" s="193">
        <f t="shared" ref="H377" si="90">SUM(H379+H385+H394+H405)</f>
        <v>5878.4699999999993</v>
      </c>
      <c r="I377" s="195">
        <f t="shared" si="88"/>
        <v>31.545317950093903</v>
      </c>
    </row>
    <row r="378" spans="2:9" x14ac:dyDescent="0.25">
      <c r="B378" s="200"/>
      <c r="C378" s="201"/>
      <c r="D378" s="202"/>
      <c r="E378" s="200"/>
      <c r="F378" s="194"/>
      <c r="G378" s="194"/>
      <c r="H378" s="194"/>
      <c r="I378" s="196" t="e">
        <f t="shared" si="88"/>
        <v>#DIV/0!</v>
      </c>
    </row>
    <row r="379" spans="2:9" x14ac:dyDescent="0.25">
      <c r="B379" s="197">
        <v>321</v>
      </c>
      <c r="C379" s="198"/>
      <c r="D379" s="199"/>
      <c r="E379" s="232" t="s">
        <v>27</v>
      </c>
      <c r="F379" s="193">
        <f>SUM(F381+F383)</f>
        <v>7000</v>
      </c>
      <c r="G379" s="193"/>
      <c r="H379" s="193">
        <f t="shared" ref="H379" si="91">SUM(H381+H383)</f>
        <v>140</v>
      </c>
      <c r="I379" s="195">
        <f t="shared" si="88"/>
        <v>2</v>
      </c>
    </row>
    <row r="380" spans="2:9" x14ac:dyDescent="0.25">
      <c r="B380" s="200"/>
      <c r="C380" s="201"/>
      <c r="D380" s="202"/>
      <c r="E380" s="233"/>
      <c r="F380" s="194"/>
      <c r="G380" s="194"/>
      <c r="H380" s="194"/>
      <c r="I380" s="196" t="e">
        <f t="shared" si="88"/>
        <v>#DIV/0!</v>
      </c>
    </row>
    <row r="381" spans="2:9" x14ac:dyDescent="0.25">
      <c r="B381" s="197">
        <v>3211</v>
      </c>
      <c r="C381" s="198"/>
      <c r="D381" s="199"/>
      <c r="E381" s="197" t="s">
        <v>28</v>
      </c>
      <c r="F381" s="193">
        <v>4000</v>
      </c>
      <c r="G381" s="219"/>
      <c r="H381" s="221">
        <v>140</v>
      </c>
      <c r="I381" s="195">
        <f t="shared" si="88"/>
        <v>3.5000000000000004</v>
      </c>
    </row>
    <row r="382" spans="2:9" x14ac:dyDescent="0.25">
      <c r="B382" s="200"/>
      <c r="C382" s="201"/>
      <c r="D382" s="202"/>
      <c r="E382" s="200"/>
      <c r="F382" s="194"/>
      <c r="G382" s="220"/>
      <c r="H382" s="222"/>
      <c r="I382" s="196" t="e">
        <f t="shared" si="88"/>
        <v>#DIV/0!</v>
      </c>
    </row>
    <row r="383" spans="2:9" x14ac:dyDescent="0.25">
      <c r="B383" s="197">
        <v>3213</v>
      </c>
      <c r="C383" s="198"/>
      <c r="D383" s="199"/>
      <c r="E383" s="197" t="s">
        <v>120</v>
      </c>
      <c r="F383" s="193">
        <v>3000</v>
      </c>
      <c r="G383" s="219"/>
      <c r="H383" s="221">
        <v>0</v>
      </c>
      <c r="I383" s="195">
        <f t="shared" si="88"/>
        <v>0</v>
      </c>
    </row>
    <row r="384" spans="2:9" x14ac:dyDescent="0.25">
      <c r="B384" s="200"/>
      <c r="C384" s="201"/>
      <c r="D384" s="202"/>
      <c r="E384" s="200"/>
      <c r="F384" s="194"/>
      <c r="G384" s="220"/>
      <c r="H384" s="222"/>
      <c r="I384" s="196" t="e">
        <f t="shared" si="88"/>
        <v>#DIV/0!</v>
      </c>
    </row>
    <row r="385" spans="2:9" x14ac:dyDescent="0.25">
      <c r="B385" s="187">
        <v>322</v>
      </c>
      <c r="C385" s="188"/>
      <c r="D385" s="189"/>
      <c r="E385" s="223" t="s">
        <v>209</v>
      </c>
      <c r="F385" s="193">
        <f>SUM(F387+F389+F390+F392)</f>
        <v>7035</v>
      </c>
      <c r="G385" s="193"/>
      <c r="H385" s="193">
        <f t="shared" ref="H385" si="92">SUM(H387+H390+H392)</f>
        <v>3997.29</v>
      </c>
      <c r="I385" s="195">
        <f t="shared" ref="I385:I391" si="93">SUM(H385/F385*100)</f>
        <v>56.820042643923244</v>
      </c>
    </row>
    <row r="386" spans="2:9" x14ac:dyDescent="0.25">
      <c r="B386" s="190"/>
      <c r="C386" s="191"/>
      <c r="D386" s="192"/>
      <c r="E386" s="224"/>
      <c r="F386" s="194"/>
      <c r="G386" s="194"/>
      <c r="H386" s="194"/>
      <c r="I386" s="196" t="e">
        <f t="shared" si="93"/>
        <v>#DIV/0!</v>
      </c>
    </row>
    <row r="387" spans="2:9" x14ac:dyDescent="0.25">
      <c r="B387" s="197">
        <v>3221</v>
      </c>
      <c r="C387" s="198"/>
      <c r="D387" s="199"/>
      <c r="E387" s="223" t="s">
        <v>216</v>
      </c>
      <c r="F387" s="193">
        <v>4000</v>
      </c>
      <c r="G387" s="219"/>
      <c r="H387" s="221">
        <v>3997.29</v>
      </c>
      <c r="I387" s="195">
        <f t="shared" si="93"/>
        <v>99.932249999999996</v>
      </c>
    </row>
    <row r="388" spans="2:9" x14ac:dyDescent="0.25">
      <c r="B388" s="200"/>
      <c r="C388" s="201"/>
      <c r="D388" s="202"/>
      <c r="E388" s="224"/>
      <c r="F388" s="194"/>
      <c r="G388" s="220"/>
      <c r="H388" s="222"/>
      <c r="I388" s="196" t="e">
        <f t="shared" si="93"/>
        <v>#DIV/0!</v>
      </c>
    </row>
    <row r="389" spans="2:9" ht="30" customHeight="1" x14ac:dyDescent="0.25">
      <c r="B389" s="229">
        <v>3224</v>
      </c>
      <c r="C389" s="230"/>
      <c r="D389" s="231"/>
      <c r="E389" s="151" t="s">
        <v>250</v>
      </c>
      <c r="F389" s="142">
        <v>1135</v>
      </c>
      <c r="G389" s="145"/>
      <c r="H389" s="146">
        <v>0</v>
      </c>
      <c r="I389" s="143"/>
    </row>
    <row r="390" spans="2:9" x14ac:dyDescent="0.25">
      <c r="B390" s="197">
        <v>3225</v>
      </c>
      <c r="C390" s="198"/>
      <c r="D390" s="199"/>
      <c r="E390" s="223" t="s">
        <v>96</v>
      </c>
      <c r="F390" s="193">
        <v>1000</v>
      </c>
      <c r="G390" s="219"/>
      <c r="H390" s="221">
        <v>0</v>
      </c>
      <c r="I390" s="195">
        <f t="shared" si="93"/>
        <v>0</v>
      </c>
    </row>
    <row r="391" spans="2:9" x14ac:dyDescent="0.25">
      <c r="B391" s="200"/>
      <c r="C391" s="201"/>
      <c r="D391" s="202"/>
      <c r="E391" s="224"/>
      <c r="F391" s="194"/>
      <c r="G391" s="220"/>
      <c r="H391" s="222"/>
      <c r="I391" s="196" t="e">
        <f t="shared" si="93"/>
        <v>#DIV/0!</v>
      </c>
    </row>
    <row r="392" spans="2:9" x14ac:dyDescent="0.25">
      <c r="B392" s="197">
        <v>3227</v>
      </c>
      <c r="C392" s="198"/>
      <c r="D392" s="199"/>
      <c r="E392" s="223" t="s">
        <v>98</v>
      </c>
      <c r="F392" s="193">
        <v>900</v>
      </c>
      <c r="G392" s="219"/>
      <c r="H392" s="221">
        <v>0</v>
      </c>
      <c r="I392" s="195">
        <f t="shared" ref="I392:I404" si="94">SUM(H392/F392*100)</f>
        <v>0</v>
      </c>
    </row>
    <row r="393" spans="2:9" x14ac:dyDescent="0.25">
      <c r="B393" s="200"/>
      <c r="C393" s="201"/>
      <c r="D393" s="202"/>
      <c r="E393" s="224"/>
      <c r="F393" s="194"/>
      <c r="G393" s="220"/>
      <c r="H393" s="222"/>
      <c r="I393" s="196" t="e">
        <f t="shared" si="94"/>
        <v>#DIV/0!</v>
      </c>
    </row>
    <row r="394" spans="2:9" x14ac:dyDescent="0.25">
      <c r="B394" s="187">
        <v>323</v>
      </c>
      <c r="C394" s="188"/>
      <c r="D394" s="189"/>
      <c r="E394" s="223" t="s">
        <v>220</v>
      </c>
      <c r="F394" s="193">
        <f>SUM(F396+F398+F400+F402+F403)</f>
        <v>3550</v>
      </c>
      <c r="G394" s="193"/>
      <c r="H394" s="193">
        <f t="shared" ref="H394" si="95">SUM(H396+H398+H400+H403)</f>
        <v>1147.2</v>
      </c>
      <c r="I394" s="195">
        <f t="shared" si="94"/>
        <v>32.315492957746478</v>
      </c>
    </row>
    <row r="395" spans="2:9" x14ac:dyDescent="0.25">
      <c r="B395" s="190"/>
      <c r="C395" s="191"/>
      <c r="D395" s="192"/>
      <c r="E395" s="224"/>
      <c r="F395" s="194"/>
      <c r="G395" s="194"/>
      <c r="H395" s="194"/>
      <c r="I395" s="196" t="e">
        <f t="shared" si="94"/>
        <v>#DIV/0!</v>
      </c>
    </row>
    <row r="396" spans="2:9" x14ac:dyDescent="0.25">
      <c r="B396" s="197">
        <v>3231</v>
      </c>
      <c r="C396" s="198"/>
      <c r="D396" s="199"/>
      <c r="E396" s="223" t="s">
        <v>99</v>
      </c>
      <c r="F396" s="193">
        <v>650</v>
      </c>
      <c r="G396" s="219"/>
      <c r="H396" s="221">
        <v>617.20000000000005</v>
      </c>
      <c r="I396" s="195">
        <f t="shared" si="94"/>
        <v>94.953846153846158</v>
      </c>
    </row>
    <row r="397" spans="2:9" x14ac:dyDescent="0.25">
      <c r="B397" s="200"/>
      <c r="C397" s="201"/>
      <c r="D397" s="202"/>
      <c r="E397" s="224"/>
      <c r="F397" s="194"/>
      <c r="G397" s="220"/>
      <c r="H397" s="222"/>
      <c r="I397" s="196" t="e">
        <f t="shared" si="94"/>
        <v>#DIV/0!</v>
      </c>
    </row>
    <row r="398" spans="2:9" x14ac:dyDescent="0.25">
      <c r="B398" s="197">
        <v>3232</v>
      </c>
      <c r="C398" s="198"/>
      <c r="D398" s="199"/>
      <c r="E398" s="223" t="s">
        <v>100</v>
      </c>
      <c r="F398" s="193">
        <v>1400</v>
      </c>
      <c r="G398" s="219"/>
      <c r="H398" s="221">
        <v>0</v>
      </c>
      <c r="I398" s="195">
        <f t="shared" si="94"/>
        <v>0</v>
      </c>
    </row>
    <row r="399" spans="2:9" x14ac:dyDescent="0.25">
      <c r="B399" s="200"/>
      <c r="C399" s="201"/>
      <c r="D399" s="202"/>
      <c r="E399" s="224"/>
      <c r="F399" s="194"/>
      <c r="G399" s="220"/>
      <c r="H399" s="222"/>
      <c r="I399" s="196" t="e">
        <f t="shared" si="94"/>
        <v>#DIV/0!</v>
      </c>
    </row>
    <row r="400" spans="2:9" x14ac:dyDescent="0.25">
      <c r="B400" s="197">
        <v>3237</v>
      </c>
      <c r="C400" s="198"/>
      <c r="D400" s="199"/>
      <c r="E400" s="223" t="s">
        <v>105</v>
      </c>
      <c r="F400" s="193">
        <v>800</v>
      </c>
      <c r="G400" s="219"/>
      <c r="H400" s="221">
        <v>150</v>
      </c>
      <c r="I400" s="195">
        <f t="shared" si="94"/>
        <v>18.75</v>
      </c>
    </row>
    <row r="401" spans="2:9" x14ac:dyDescent="0.25">
      <c r="B401" s="200"/>
      <c r="C401" s="201"/>
      <c r="D401" s="202"/>
      <c r="E401" s="224"/>
      <c r="F401" s="194"/>
      <c r="G401" s="220"/>
      <c r="H401" s="222"/>
      <c r="I401" s="196" t="e">
        <f t="shared" si="94"/>
        <v>#DIV/0!</v>
      </c>
    </row>
    <row r="402" spans="2:9" ht="30" customHeight="1" x14ac:dyDescent="0.25">
      <c r="B402" s="229">
        <v>3238</v>
      </c>
      <c r="C402" s="230"/>
      <c r="D402" s="231"/>
      <c r="E402" s="151" t="s">
        <v>106</v>
      </c>
      <c r="F402" s="142">
        <v>300</v>
      </c>
      <c r="G402" s="145"/>
      <c r="H402" s="146">
        <v>0</v>
      </c>
      <c r="I402" s="143"/>
    </row>
    <row r="403" spans="2:9" x14ac:dyDescent="0.25">
      <c r="B403" s="197">
        <v>3239</v>
      </c>
      <c r="C403" s="198"/>
      <c r="D403" s="199"/>
      <c r="E403" s="223" t="s">
        <v>107</v>
      </c>
      <c r="F403" s="193">
        <v>400</v>
      </c>
      <c r="G403" s="219"/>
      <c r="H403" s="221">
        <v>380</v>
      </c>
      <c r="I403" s="195">
        <f t="shared" si="94"/>
        <v>95</v>
      </c>
    </row>
    <row r="404" spans="2:9" x14ac:dyDescent="0.25">
      <c r="B404" s="200"/>
      <c r="C404" s="201"/>
      <c r="D404" s="202"/>
      <c r="E404" s="224"/>
      <c r="F404" s="194"/>
      <c r="G404" s="220"/>
      <c r="H404" s="222"/>
      <c r="I404" s="196" t="e">
        <f t="shared" si="94"/>
        <v>#DIV/0!</v>
      </c>
    </row>
    <row r="405" spans="2:9" x14ac:dyDescent="0.25">
      <c r="B405" s="197">
        <v>329</v>
      </c>
      <c r="C405" s="198"/>
      <c r="D405" s="199"/>
      <c r="E405" s="197" t="s">
        <v>208</v>
      </c>
      <c r="F405" s="193">
        <f>SUM(F407+F408)</f>
        <v>1050</v>
      </c>
      <c r="G405" s="193"/>
      <c r="H405" s="193">
        <f t="shared" ref="H405" si="96">SUM(H407+H408)</f>
        <v>593.98</v>
      </c>
      <c r="I405" s="195"/>
    </row>
    <row r="406" spans="2:9" x14ac:dyDescent="0.25">
      <c r="B406" s="200"/>
      <c r="C406" s="201"/>
      <c r="D406" s="202"/>
      <c r="E406" s="200"/>
      <c r="F406" s="194"/>
      <c r="G406" s="194"/>
      <c r="H406" s="194"/>
      <c r="I406" s="196"/>
    </row>
    <row r="407" spans="2:9" ht="30" customHeight="1" x14ac:dyDescent="0.25">
      <c r="B407" s="229">
        <v>3295</v>
      </c>
      <c r="C407" s="230"/>
      <c r="D407" s="231"/>
      <c r="E407" s="141" t="s">
        <v>112</v>
      </c>
      <c r="F407" s="142">
        <v>3.98</v>
      </c>
      <c r="G407" s="142"/>
      <c r="H407" s="142">
        <v>3.98</v>
      </c>
      <c r="I407" s="143"/>
    </row>
    <row r="408" spans="2:9" x14ac:dyDescent="0.25">
      <c r="B408" s="197">
        <v>3299</v>
      </c>
      <c r="C408" s="198"/>
      <c r="D408" s="199"/>
      <c r="E408" s="223" t="s">
        <v>208</v>
      </c>
      <c r="F408" s="193">
        <v>1046.02</v>
      </c>
      <c r="G408" s="219"/>
      <c r="H408" s="221">
        <v>590</v>
      </c>
      <c r="I408" s="195">
        <f t="shared" ref="I408:I409" si="97">SUM(H408/F408*100)</f>
        <v>56.404275252863236</v>
      </c>
    </row>
    <row r="409" spans="2:9" x14ac:dyDescent="0.25">
      <c r="B409" s="200"/>
      <c r="C409" s="201"/>
      <c r="D409" s="202"/>
      <c r="E409" s="224"/>
      <c r="F409" s="194"/>
      <c r="G409" s="220"/>
      <c r="H409" s="222"/>
      <c r="I409" s="196" t="e">
        <f t="shared" si="97"/>
        <v>#DIV/0!</v>
      </c>
    </row>
    <row r="410" spans="2:9" x14ac:dyDescent="0.25">
      <c r="B410" s="197">
        <v>34</v>
      </c>
      <c r="C410" s="198"/>
      <c r="D410" s="199"/>
      <c r="E410" s="197" t="s">
        <v>122</v>
      </c>
      <c r="F410" s="193">
        <f>SUM(F412)</f>
        <v>200</v>
      </c>
      <c r="G410" s="219"/>
      <c r="H410" s="221">
        <f>SUM(H412)</f>
        <v>0</v>
      </c>
      <c r="I410" s="195">
        <f t="shared" ref="I410:I415" si="98">SUM(H410/F410*100)</f>
        <v>0</v>
      </c>
    </row>
    <row r="411" spans="2:9" x14ac:dyDescent="0.25">
      <c r="B411" s="200"/>
      <c r="C411" s="201"/>
      <c r="D411" s="202"/>
      <c r="E411" s="200"/>
      <c r="F411" s="194"/>
      <c r="G411" s="220"/>
      <c r="H411" s="222"/>
      <c r="I411" s="196" t="e">
        <f t="shared" si="98"/>
        <v>#DIV/0!</v>
      </c>
    </row>
    <row r="412" spans="2:9" x14ac:dyDescent="0.25">
      <c r="B412" s="197">
        <v>343</v>
      </c>
      <c r="C412" s="198"/>
      <c r="D412" s="199"/>
      <c r="E412" s="197" t="s">
        <v>224</v>
      </c>
      <c r="F412" s="193">
        <f>SUM(F414)</f>
        <v>200</v>
      </c>
      <c r="G412" s="219"/>
      <c r="H412" s="221">
        <f>SUM(H414)</f>
        <v>0</v>
      </c>
      <c r="I412" s="195">
        <f t="shared" si="98"/>
        <v>0</v>
      </c>
    </row>
    <row r="413" spans="2:9" x14ac:dyDescent="0.25">
      <c r="B413" s="200"/>
      <c r="C413" s="201"/>
      <c r="D413" s="202"/>
      <c r="E413" s="200"/>
      <c r="F413" s="194"/>
      <c r="G413" s="220"/>
      <c r="H413" s="222"/>
      <c r="I413" s="196" t="e">
        <f t="shared" si="98"/>
        <v>#DIV/0!</v>
      </c>
    </row>
    <row r="414" spans="2:9" x14ac:dyDescent="0.25">
      <c r="B414" s="197">
        <v>3431</v>
      </c>
      <c r="C414" s="198"/>
      <c r="D414" s="199"/>
      <c r="E414" s="197" t="s">
        <v>123</v>
      </c>
      <c r="F414" s="193">
        <v>200</v>
      </c>
      <c r="G414" s="219"/>
      <c r="H414" s="221">
        <v>0</v>
      </c>
      <c r="I414" s="195">
        <f t="shared" si="98"/>
        <v>0</v>
      </c>
    </row>
    <row r="415" spans="2:9" x14ac:dyDescent="0.25">
      <c r="B415" s="200"/>
      <c r="C415" s="201"/>
      <c r="D415" s="202"/>
      <c r="E415" s="200"/>
      <c r="F415" s="194"/>
      <c r="G415" s="220"/>
      <c r="H415" s="222"/>
      <c r="I415" s="196" t="e">
        <f t="shared" si="98"/>
        <v>#DIV/0!</v>
      </c>
    </row>
    <row r="416" spans="2:9" x14ac:dyDescent="0.25">
      <c r="B416" s="203" t="s">
        <v>182</v>
      </c>
      <c r="C416" s="204"/>
      <c r="D416" s="205"/>
      <c r="E416" s="209" t="s">
        <v>183</v>
      </c>
      <c r="F416" s="211">
        <f>SUM(F418+F456)</f>
        <v>23000</v>
      </c>
      <c r="G416" s="213"/>
      <c r="H416" s="215">
        <f>SUM(H418+H456)</f>
        <v>6274.15</v>
      </c>
      <c r="I416" s="217">
        <f t="shared" si="88"/>
        <v>27.278913043478259</v>
      </c>
    </row>
    <row r="417" spans="2:9" x14ac:dyDescent="0.25">
      <c r="B417" s="206"/>
      <c r="C417" s="207"/>
      <c r="D417" s="208"/>
      <c r="E417" s="210"/>
      <c r="F417" s="212"/>
      <c r="G417" s="214"/>
      <c r="H417" s="216"/>
      <c r="I417" s="218" t="e">
        <f t="shared" si="88"/>
        <v>#DIV/0!</v>
      </c>
    </row>
    <row r="418" spans="2:9" x14ac:dyDescent="0.25">
      <c r="B418" s="187" t="s">
        <v>246</v>
      </c>
      <c r="C418" s="188"/>
      <c r="D418" s="189"/>
      <c r="E418" s="187" t="s">
        <v>247</v>
      </c>
      <c r="F418" s="193">
        <f>SUM(F420)</f>
        <v>15000</v>
      </c>
      <c r="G418" s="219"/>
      <c r="H418" s="221">
        <f>SUM(H420)</f>
        <v>3364.9500000000003</v>
      </c>
      <c r="I418" s="195">
        <f t="shared" si="88"/>
        <v>22.433000000000003</v>
      </c>
    </row>
    <row r="419" spans="2:9" x14ac:dyDescent="0.25">
      <c r="B419" s="190"/>
      <c r="C419" s="191"/>
      <c r="D419" s="192"/>
      <c r="E419" s="190"/>
      <c r="F419" s="194"/>
      <c r="G419" s="220"/>
      <c r="H419" s="222"/>
      <c r="I419" s="196" t="e">
        <f t="shared" si="88"/>
        <v>#DIV/0!</v>
      </c>
    </row>
    <row r="420" spans="2:9" x14ac:dyDescent="0.25">
      <c r="B420" s="197">
        <v>3</v>
      </c>
      <c r="C420" s="198"/>
      <c r="D420" s="199"/>
      <c r="E420" s="197" t="s">
        <v>3</v>
      </c>
      <c r="F420" s="193">
        <f>SUM(F422)</f>
        <v>15000</v>
      </c>
      <c r="G420" s="219"/>
      <c r="H420" s="221">
        <f>SUM(H422)</f>
        <v>3364.9500000000003</v>
      </c>
      <c r="I420" s="195">
        <f t="shared" si="88"/>
        <v>22.433000000000003</v>
      </c>
    </row>
    <row r="421" spans="2:9" x14ac:dyDescent="0.25">
      <c r="B421" s="200"/>
      <c r="C421" s="201"/>
      <c r="D421" s="202"/>
      <c r="E421" s="200"/>
      <c r="F421" s="194"/>
      <c r="G421" s="220"/>
      <c r="H421" s="222"/>
      <c r="I421" s="196" t="e">
        <f t="shared" si="88"/>
        <v>#DIV/0!</v>
      </c>
    </row>
    <row r="422" spans="2:9" x14ac:dyDescent="0.25">
      <c r="B422" s="197">
        <v>32</v>
      </c>
      <c r="C422" s="198"/>
      <c r="D422" s="199"/>
      <c r="E422" s="197" t="s">
        <v>12</v>
      </c>
      <c r="F422" s="193">
        <f>SUM(F424+F430+F438+F450)</f>
        <v>15000</v>
      </c>
      <c r="G422" s="193"/>
      <c r="H422" s="193">
        <f>SUM(H424+H430+H438+H450)</f>
        <v>3364.9500000000003</v>
      </c>
      <c r="I422" s="195">
        <f t="shared" si="88"/>
        <v>22.433000000000003</v>
      </c>
    </row>
    <row r="423" spans="2:9" x14ac:dyDescent="0.25">
      <c r="B423" s="200"/>
      <c r="C423" s="201"/>
      <c r="D423" s="202"/>
      <c r="E423" s="200"/>
      <c r="F423" s="194"/>
      <c r="G423" s="194"/>
      <c r="H423" s="194"/>
      <c r="I423" s="196" t="e">
        <f t="shared" si="88"/>
        <v>#DIV/0!</v>
      </c>
    </row>
    <row r="424" spans="2:9" x14ac:dyDescent="0.25">
      <c r="B424" s="197">
        <v>321</v>
      </c>
      <c r="C424" s="198"/>
      <c r="D424" s="199"/>
      <c r="E424" s="232" t="s">
        <v>27</v>
      </c>
      <c r="F424" s="193">
        <f>SUM(F426+F428)</f>
        <v>3000</v>
      </c>
      <c r="G424" s="193"/>
      <c r="H424" s="193">
        <f t="shared" ref="H424" si="99">SUM(H426+H428)</f>
        <v>630.62</v>
      </c>
      <c r="I424" s="195">
        <f t="shared" si="88"/>
        <v>21.020666666666667</v>
      </c>
    </row>
    <row r="425" spans="2:9" x14ac:dyDescent="0.25">
      <c r="B425" s="200"/>
      <c r="C425" s="201"/>
      <c r="D425" s="202"/>
      <c r="E425" s="233"/>
      <c r="F425" s="194"/>
      <c r="G425" s="194"/>
      <c r="H425" s="194"/>
      <c r="I425" s="196" t="e">
        <f t="shared" si="88"/>
        <v>#DIV/0!</v>
      </c>
    </row>
    <row r="426" spans="2:9" x14ac:dyDescent="0.25">
      <c r="B426" s="197">
        <v>3211</v>
      </c>
      <c r="C426" s="198"/>
      <c r="D426" s="199"/>
      <c r="E426" s="197" t="s">
        <v>28</v>
      </c>
      <c r="F426" s="193">
        <v>2500</v>
      </c>
      <c r="G426" s="219"/>
      <c r="H426" s="221">
        <v>630.62</v>
      </c>
      <c r="I426" s="195">
        <f t="shared" si="88"/>
        <v>25.224800000000002</v>
      </c>
    </row>
    <row r="427" spans="2:9" x14ac:dyDescent="0.25">
      <c r="B427" s="200"/>
      <c r="C427" s="201"/>
      <c r="D427" s="202"/>
      <c r="E427" s="200"/>
      <c r="F427" s="194"/>
      <c r="G427" s="220"/>
      <c r="H427" s="222"/>
      <c r="I427" s="196" t="e">
        <f t="shared" si="88"/>
        <v>#DIV/0!</v>
      </c>
    </row>
    <row r="428" spans="2:9" x14ac:dyDescent="0.25">
      <c r="B428" s="197">
        <v>3213</v>
      </c>
      <c r="C428" s="198"/>
      <c r="D428" s="199"/>
      <c r="E428" s="197" t="s">
        <v>120</v>
      </c>
      <c r="F428" s="193">
        <v>500</v>
      </c>
      <c r="G428" s="219"/>
      <c r="H428" s="221">
        <v>0</v>
      </c>
      <c r="I428" s="195">
        <f t="shared" si="88"/>
        <v>0</v>
      </c>
    </row>
    <row r="429" spans="2:9" x14ac:dyDescent="0.25">
      <c r="B429" s="200"/>
      <c r="C429" s="201"/>
      <c r="D429" s="202"/>
      <c r="E429" s="200"/>
      <c r="F429" s="194"/>
      <c r="G429" s="220"/>
      <c r="H429" s="222"/>
      <c r="I429" s="196" t="e">
        <f t="shared" si="88"/>
        <v>#DIV/0!</v>
      </c>
    </row>
    <row r="430" spans="2:9" x14ac:dyDescent="0.25">
      <c r="B430" s="187">
        <v>322</v>
      </c>
      <c r="C430" s="188"/>
      <c r="D430" s="189"/>
      <c r="E430" s="223" t="s">
        <v>209</v>
      </c>
      <c r="F430" s="193">
        <f>SUM(F432+F434+F436)</f>
        <v>3500</v>
      </c>
      <c r="G430" s="193"/>
      <c r="H430" s="193">
        <f t="shared" ref="H430" si="100">SUM(H432+H434+H436)</f>
        <v>735.95</v>
      </c>
      <c r="I430" s="195">
        <f t="shared" si="88"/>
        <v>21.027142857142859</v>
      </c>
    </row>
    <row r="431" spans="2:9" x14ac:dyDescent="0.25">
      <c r="B431" s="190"/>
      <c r="C431" s="191"/>
      <c r="D431" s="192"/>
      <c r="E431" s="224"/>
      <c r="F431" s="194"/>
      <c r="G431" s="194"/>
      <c r="H431" s="194"/>
      <c r="I431" s="196" t="e">
        <f t="shared" si="88"/>
        <v>#DIV/0!</v>
      </c>
    </row>
    <row r="432" spans="2:9" x14ac:dyDescent="0.25">
      <c r="B432" s="197">
        <v>3221</v>
      </c>
      <c r="C432" s="198"/>
      <c r="D432" s="199"/>
      <c r="E432" s="223" t="s">
        <v>216</v>
      </c>
      <c r="F432" s="193">
        <v>2500</v>
      </c>
      <c r="G432" s="219"/>
      <c r="H432" s="221">
        <v>735.95</v>
      </c>
      <c r="I432" s="195">
        <f t="shared" si="88"/>
        <v>29.438000000000002</v>
      </c>
    </row>
    <row r="433" spans="2:9" x14ac:dyDescent="0.25">
      <c r="B433" s="200"/>
      <c r="C433" s="201"/>
      <c r="D433" s="202"/>
      <c r="E433" s="224"/>
      <c r="F433" s="194"/>
      <c r="G433" s="220"/>
      <c r="H433" s="222"/>
      <c r="I433" s="196" t="e">
        <f t="shared" si="88"/>
        <v>#DIV/0!</v>
      </c>
    </row>
    <row r="434" spans="2:9" x14ac:dyDescent="0.25">
      <c r="B434" s="197">
        <v>3224</v>
      </c>
      <c r="C434" s="198"/>
      <c r="D434" s="199"/>
      <c r="E434" s="223" t="s">
        <v>219</v>
      </c>
      <c r="F434" s="193">
        <v>400</v>
      </c>
      <c r="G434" s="219"/>
      <c r="H434" s="221">
        <v>0</v>
      </c>
      <c r="I434" s="195">
        <f t="shared" si="88"/>
        <v>0</v>
      </c>
    </row>
    <row r="435" spans="2:9" x14ac:dyDescent="0.25">
      <c r="B435" s="200"/>
      <c r="C435" s="201"/>
      <c r="D435" s="202"/>
      <c r="E435" s="224"/>
      <c r="F435" s="194"/>
      <c r="G435" s="220"/>
      <c r="H435" s="222"/>
      <c r="I435" s="196" t="e">
        <f t="shared" si="88"/>
        <v>#DIV/0!</v>
      </c>
    </row>
    <row r="436" spans="2:9" x14ac:dyDescent="0.25">
      <c r="B436" s="197">
        <v>3225</v>
      </c>
      <c r="C436" s="198"/>
      <c r="D436" s="199"/>
      <c r="E436" s="223" t="s">
        <v>96</v>
      </c>
      <c r="F436" s="193">
        <v>600</v>
      </c>
      <c r="G436" s="219"/>
      <c r="H436" s="221">
        <v>0</v>
      </c>
      <c r="I436" s="195">
        <f t="shared" si="88"/>
        <v>0</v>
      </c>
    </row>
    <row r="437" spans="2:9" x14ac:dyDescent="0.25">
      <c r="B437" s="200"/>
      <c r="C437" s="201"/>
      <c r="D437" s="202"/>
      <c r="E437" s="224"/>
      <c r="F437" s="194"/>
      <c r="G437" s="220"/>
      <c r="H437" s="222"/>
      <c r="I437" s="196" t="e">
        <f t="shared" si="88"/>
        <v>#DIV/0!</v>
      </c>
    </row>
    <row r="438" spans="2:9" x14ac:dyDescent="0.25">
      <c r="B438" s="187">
        <v>323</v>
      </c>
      <c r="C438" s="188"/>
      <c r="D438" s="189"/>
      <c r="E438" s="223" t="s">
        <v>220</v>
      </c>
      <c r="F438" s="193">
        <f>SUM(F440+F442+F444+F446+F448)</f>
        <v>7500</v>
      </c>
      <c r="G438" s="193"/>
      <c r="H438" s="193">
        <f t="shared" ref="H438" si="101">SUM(H440+H442+H444+H446+H448)</f>
        <v>1278.3800000000001</v>
      </c>
      <c r="I438" s="195">
        <f t="shared" si="88"/>
        <v>17.045066666666671</v>
      </c>
    </row>
    <row r="439" spans="2:9" x14ac:dyDescent="0.25">
      <c r="B439" s="190"/>
      <c r="C439" s="191"/>
      <c r="D439" s="192"/>
      <c r="E439" s="224"/>
      <c r="F439" s="194"/>
      <c r="G439" s="194"/>
      <c r="H439" s="194"/>
      <c r="I439" s="196" t="e">
        <f t="shared" si="88"/>
        <v>#DIV/0!</v>
      </c>
    </row>
    <row r="440" spans="2:9" x14ac:dyDescent="0.25">
      <c r="B440" s="197">
        <v>3231</v>
      </c>
      <c r="C440" s="198"/>
      <c r="D440" s="199"/>
      <c r="E440" s="223" t="s">
        <v>99</v>
      </c>
      <c r="F440" s="193">
        <v>3500</v>
      </c>
      <c r="G440" s="219"/>
      <c r="H440" s="221">
        <v>625</v>
      </c>
      <c r="I440" s="195">
        <f t="shared" si="88"/>
        <v>17.857142857142858</v>
      </c>
    </row>
    <row r="441" spans="2:9" x14ac:dyDescent="0.25">
      <c r="B441" s="200"/>
      <c r="C441" s="201"/>
      <c r="D441" s="202"/>
      <c r="E441" s="224"/>
      <c r="F441" s="194"/>
      <c r="G441" s="220"/>
      <c r="H441" s="222"/>
      <c r="I441" s="196" t="e">
        <f t="shared" si="88"/>
        <v>#DIV/0!</v>
      </c>
    </row>
    <row r="442" spans="2:9" x14ac:dyDescent="0.25">
      <c r="B442" s="197">
        <v>3232</v>
      </c>
      <c r="C442" s="198"/>
      <c r="D442" s="199"/>
      <c r="E442" s="223" t="s">
        <v>100</v>
      </c>
      <c r="F442" s="193">
        <v>1000</v>
      </c>
      <c r="G442" s="219"/>
      <c r="H442" s="221">
        <v>307.88</v>
      </c>
      <c r="I442" s="195">
        <f t="shared" si="88"/>
        <v>30.788</v>
      </c>
    </row>
    <row r="443" spans="2:9" x14ac:dyDescent="0.25">
      <c r="B443" s="200"/>
      <c r="C443" s="201"/>
      <c r="D443" s="202"/>
      <c r="E443" s="224"/>
      <c r="F443" s="194"/>
      <c r="G443" s="220"/>
      <c r="H443" s="222"/>
      <c r="I443" s="196" t="e">
        <f t="shared" si="88"/>
        <v>#DIV/0!</v>
      </c>
    </row>
    <row r="444" spans="2:9" x14ac:dyDescent="0.25">
      <c r="B444" s="197">
        <v>3233</v>
      </c>
      <c r="C444" s="198"/>
      <c r="D444" s="199"/>
      <c r="E444" s="223" t="s">
        <v>101</v>
      </c>
      <c r="F444" s="193">
        <v>500</v>
      </c>
      <c r="G444" s="219"/>
      <c r="H444" s="221">
        <v>333.5</v>
      </c>
      <c r="I444" s="195">
        <f t="shared" si="88"/>
        <v>66.7</v>
      </c>
    </row>
    <row r="445" spans="2:9" x14ac:dyDescent="0.25">
      <c r="B445" s="200"/>
      <c r="C445" s="201"/>
      <c r="D445" s="202"/>
      <c r="E445" s="224"/>
      <c r="F445" s="194"/>
      <c r="G445" s="220"/>
      <c r="H445" s="222"/>
      <c r="I445" s="196" t="e">
        <f t="shared" si="88"/>
        <v>#DIV/0!</v>
      </c>
    </row>
    <row r="446" spans="2:9" x14ac:dyDescent="0.25">
      <c r="B446" s="197">
        <v>3237</v>
      </c>
      <c r="C446" s="198"/>
      <c r="D446" s="199"/>
      <c r="E446" s="223" t="s">
        <v>105</v>
      </c>
      <c r="F446" s="193">
        <v>1000</v>
      </c>
      <c r="G446" s="219"/>
      <c r="H446" s="221">
        <v>0</v>
      </c>
      <c r="I446" s="195">
        <f t="shared" si="88"/>
        <v>0</v>
      </c>
    </row>
    <row r="447" spans="2:9" x14ac:dyDescent="0.25">
      <c r="B447" s="200"/>
      <c r="C447" s="201"/>
      <c r="D447" s="202"/>
      <c r="E447" s="224"/>
      <c r="F447" s="194"/>
      <c r="G447" s="220"/>
      <c r="H447" s="222"/>
      <c r="I447" s="196" t="e">
        <f t="shared" si="88"/>
        <v>#DIV/0!</v>
      </c>
    </row>
    <row r="448" spans="2:9" x14ac:dyDescent="0.25">
      <c r="B448" s="197">
        <v>3239</v>
      </c>
      <c r="C448" s="198"/>
      <c r="D448" s="199"/>
      <c r="E448" s="223" t="s">
        <v>107</v>
      </c>
      <c r="F448" s="193">
        <v>1500</v>
      </c>
      <c r="G448" s="219"/>
      <c r="H448" s="221">
        <v>12</v>
      </c>
      <c r="I448" s="195">
        <f t="shared" si="88"/>
        <v>0.8</v>
      </c>
    </row>
    <row r="449" spans="2:9" x14ac:dyDescent="0.25">
      <c r="B449" s="200"/>
      <c r="C449" s="201"/>
      <c r="D449" s="202"/>
      <c r="E449" s="224"/>
      <c r="F449" s="194"/>
      <c r="G449" s="220"/>
      <c r="H449" s="222"/>
      <c r="I449" s="196" t="e">
        <f t="shared" si="88"/>
        <v>#DIV/0!</v>
      </c>
    </row>
    <row r="450" spans="2:9" x14ac:dyDescent="0.25">
      <c r="B450" s="187">
        <v>329</v>
      </c>
      <c r="C450" s="188"/>
      <c r="D450" s="189"/>
      <c r="E450" s="223" t="s">
        <v>208</v>
      </c>
      <c r="F450" s="193">
        <f>SUM(F452+F454)</f>
        <v>1000</v>
      </c>
      <c r="G450" s="193"/>
      <c r="H450" s="193">
        <f t="shared" ref="H450" si="102">SUM(H452+H454)</f>
        <v>720</v>
      </c>
      <c r="I450" s="195">
        <f t="shared" si="88"/>
        <v>72</v>
      </c>
    </row>
    <row r="451" spans="2:9" x14ac:dyDescent="0.25">
      <c r="B451" s="190"/>
      <c r="C451" s="191"/>
      <c r="D451" s="192"/>
      <c r="E451" s="224"/>
      <c r="F451" s="194"/>
      <c r="G451" s="194"/>
      <c r="H451" s="194"/>
      <c r="I451" s="196" t="e">
        <f t="shared" si="88"/>
        <v>#DIV/0!</v>
      </c>
    </row>
    <row r="452" spans="2:9" x14ac:dyDescent="0.25">
      <c r="B452" s="197">
        <v>3294</v>
      </c>
      <c r="C452" s="198"/>
      <c r="D452" s="199"/>
      <c r="E452" s="223" t="s">
        <v>111</v>
      </c>
      <c r="F452" s="193">
        <v>800</v>
      </c>
      <c r="G452" s="219"/>
      <c r="H452" s="221">
        <v>720</v>
      </c>
      <c r="I452" s="195">
        <f t="shared" si="88"/>
        <v>90</v>
      </c>
    </row>
    <row r="453" spans="2:9" x14ac:dyDescent="0.25">
      <c r="B453" s="200"/>
      <c r="C453" s="201"/>
      <c r="D453" s="202"/>
      <c r="E453" s="224"/>
      <c r="F453" s="194"/>
      <c r="G453" s="220"/>
      <c r="H453" s="222"/>
      <c r="I453" s="196" t="e">
        <f t="shared" si="88"/>
        <v>#DIV/0!</v>
      </c>
    </row>
    <row r="454" spans="2:9" x14ac:dyDescent="0.25">
      <c r="B454" s="197">
        <v>3299</v>
      </c>
      <c r="C454" s="198"/>
      <c r="D454" s="199"/>
      <c r="E454" s="223" t="s">
        <v>208</v>
      </c>
      <c r="F454" s="193">
        <v>200</v>
      </c>
      <c r="G454" s="219"/>
      <c r="H454" s="221">
        <v>0</v>
      </c>
      <c r="I454" s="195">
        <f t="shared" si="88"/>
        <v>0</v>
      </c>
    </row>
    <row r="455" spans="2:9" x14ac:dyDescent="0.25">
      <c r="B455" s="200"/>
      <c r="C455" s="201"/>
      <c r="D455" s="202"/>
      <c r="E455" s="224"/>
      <c r="F455" s="194"/>
      <c r="G455" s="220"/>
      <c r="H455" s="222"/>
      <c r="I455" s="196" t="e">
        <f t="shared" si="88"/>
        <v>#DIV/0!</v>
      </c>
    </row>
    <row r="456" spans="2:9" x14ac:dyDescent="0.25">
      <c r="B456" s="187" t="s">
        <v>180</v>
      </c>
      <c r="C456" s="188"/>
      <c r="D456" s="189"/>
      <c r="E456" s="187" t="s">
        <v>181</v>
      </c>
      <c r="F456" s="193">
        <f>SUM(F458)</f>
        <v>8000</v>
      </c>
      <c r="G456" s="219"/>
      <c r="H456" s="221">
        <f>SUM(H458)</f>
        <v>2909.2</v>
      </c>
      <c r="I456" s="195">
        <f t="shared" si="88"/>
        <v>36.364999999999995</v>
      </c>
    </row>
    <row r="457" spans="2:9" x14ac:dyDescent="0.25">
      <c r="B457" s="190"/>
      <c r="C457" s="191"/>
      <c r="D457" s="192"/>
      <c r="E457" s="190"/>
      <c r="F457" s="194"/>
      <c r="G457" s="220"/>
      <c r="H457" s="222"/>
      <c r="I457" s="196" t="e">
        <f t="shared" si="88"/>
        <v>#DIV/0!</v>
      </c>
    </row>
    <row r="458" spans="2:9" ht="15" customHeight="1" x14ac:dyDescent="0.25">
      <c r="B458" s="197">
        <v>3</v>
      </c>
      <c r="C458" s="198"/>
      <c r="D458" s="199"/>
      <c r="E458" s="197" t="s">
        <v>3</v>
      </c>
      <c r="F458" s="193">
        <f>SUM(F460)</f>
        <v>8000</v>
      </c>
      <c r="G458" s="219"/>
      <c r="H458" s="221">
        <f>SUM(H460)</f>
        <v>2909.2</v>
      </c>
      <c r="I458" s="195">
        <f t="shared" si="88"/>
        <v>36.364999999999995</v>
      </c>
    </row>
    <row r="459" spans="2:9" x14ac:dyDescent="0.25">
      <c r="B459" s="200"/>
      <c r="C459" s="201"/>
      <c r="D459" s="202"/>
      <c r="E459" s="200"/>
      <c r="F459" s="194"/>
      <c r="G459" s="220"/>
      <c r="H459" s="222"/>
      <c r="I459" s="196" t="e">
        <f t="shared" si="88"/>
        <v>#DIV/0!</v>
      </c>
    </row>
    <row r="460" spans="2:9" x14ac:dyDescent="0.25">
      <c r="B460" s="197">
        <v>32</v>
      </c>
      <c r="C460" s="198"/>
      <c r="D460" s="199"/>
      <c r="E460" s="197" t="s">
        <v>12</v>
      </c>
      <c r="F460" s="193">
        <f>SUM(F462+F468+F476+F484)</f>
        <v>8000</v>
      </c>
      <c r="G460" s="193"/>
      <c r="H460" s="193">
        <f>SUM(H462+H468+H476+H484)</f>
        <v>2909.2</v>
      </c>
      <c r="I460" s="195">
        <f t="shared" si="88"/>
        <v>36.364999999999995</v>
      </c>
    </row>
    <row r="461" spans="2:9" x14ac:dyDescent="0.25">
      <c r="B461" s="200"/>
      <c r="C461" s="201"/>
      <c r="D461" s="202"/>
      <c r="E461" s="200"/>
      <c r="F461" s="194"/>
      <c r="G461" s="194"/>
      <c r="H461" s="194"/>
      <c r="I461" s="196" t="e">
        <f t="shared" si="88"/>
        <v>#DIV/0!</v>
      </c>
    </row>
    <row r="462" spans="2:9" x14ac:dyDescent="0.25">
      <c r="B462" s="197">
        <v>321</v>
      </c>
      <c r="C462" s="198"/>
      <c r="D462" s="199"/>
      <c r="E462" s="232" t="s">
        <v>27</v>
      </c>
      <c r="F462" s="193">
        <f>SUM(F464+F466)</f>
        <v>1740</v>
      </c>
      <c r="G462" s="193"/>
      <c r="H462" s="193">
        <f t="shared" ref="H462" si="103">SUM(H464+H466)</f>
        <v>359.5</v>
      </c>
      <c r="I462" s="195">
        <f t="shared" si="88"/>
        <v>20.660919540229887</v>
      </c>
    </row>
    <row r="463" spans="2:9" x14ac:dyDescent="0.25">
      <c r="B463" s="200"/>
      <c r="C463" s="201"/>
      <c r="D463" s="202"/>
      <c r="E463" s="233"/>
      <c r="F463" s="194"/>
      <c r="G463" s="194"/>
      <c r="H463" s="194"/>
      <c r="I463" s="196" t="e">
        <f t="shared" si="88"/>
        <v>#DIV/0!</v>
      </c>
    </row>
    <row r="464" spans="2:9" ht="15" customHeight="1" x14ac:dyDescent="0.25">
      <c r="B464" s="197">
        <v>3211</v>
      </c>
      <c r="C464" s="198"/>
      <c r="D464" s="199"/>
      <c r="E464" s="197" t="s">
        <v>28</v>
      </c>
      <c r="F464" s="193">
        <v>740</v>
      </c>
      <c r="G464" s="219"/>
      <c r="H464" s="221">
        <v>259.5</v>
      </c>
      <c r="I464" s="195">
        <f t="shared" si="88"/>
        <v>35.067567567567572</v>
      </c>
    </row>
    <row r="465" spans="2:9" ht="15" customHeight="1" x14ac:dyDescent="0.25">
      <c r="B465" s="200"/>
      <c r="C465" s="201"/>
      <c r="D465" s="202"/>
      <c r="E465" s="200"/>
      <c r="F465" s="194"/>
      <c r="G465" s="220"/>
      <c r="H465" s="222"/>
      <c r="I465" s="196" t="e">
        <f t="shared" si="88"/>
        <v>#DIV/0!</v>
      </c>
    </row>
    <row r="466" spans="2:9" ht="15" customHeight="1" x14ac:dyDescent="0.25">
      <c r="B466" s="197">
        <v>3213</v>
      </c>
      <c r="C466" s="198"/>
      <c r="D466" s="199"/>
      <c r="E466" s="197" t="s">
        <v>120</v>
      </c>
      <c r="F466" s="193">
        <v>1000</v>
      </c>
      <c r="G466" s="219"/>
      <c r="H466" s="221">
        <v>100</v>
      </c>
      <c r="I466" s="195">
        <f t="shared" si="88"/>
        <v>10</v>
      </c>
    </row>
    <row r="467" spans="2:9" x14ac:dyDescent="0.25">
      <c r="B467" s="200"/>
      <c r="C467" s="201"/>
      <c r="D467" s="202"/>
      <c r="E467" s="200"/>
      <c r="F467" s="194"/>
      <c r="G467" s="220"/>
      <c r="H467" s="222"/>
      <c r="I467" s="196" t="e">
        <f t="shared" si="88"/>
        <v>#DIV/0!</v>
      </c>
    </row>
    <row r="468" spans="2:9" x14ac:dyDescent="0.25">
      <c r="B468" s="187">
        <v>322</v>
      </c>
      <c r="C468" s="188"/>
      <c r="D468" s="189"/>
      <c r="E468" s="223" t="s">
        <v>209</v>
      </c>
      <c r="F468" s="193">
        <f>SUM(F470+F472+F474)</f>
        <v>1100</v>
      </c>
      <c r="G468" s="193"/>
      <c r="H468" s="193">
        <f t="shared" ref="H468" si="104">SUM(H470)</f>
        <v>0</v>
      </c>
      <c r="I468" s="195">
        <f t="shared" si="88"/>
        <v>0</v>
      </c>
    </row>
    <row r="469" spans="2:9" x14ac:dyDescent="0.25">
      <c r="B469" s="190"/>
      <c r="C469" s="191"/>
      <c r="D469" s="192"/>
      <c r="E469" s="224"/>
      <c r="F469" s="194"/>
      <c r="G469" s="194"/>
      <c r="H469" s="194"/>
      <c r="I469" s="196" t="e">
        <f t="shared" si="88"/>
        <v>#DIV/0!</v>
      </c>
    </row>
    <row r="470" spans="2:9" x14ac:dyDescent="0.25">
      <c r="B470" s="197">
        <v>3221</v>
      </c>
      <c r="C470" s="198"/>
      <c r="D470" s="199"/>
      <c r="E470" s="223" t="s">
        <v>216</v>
      </c>
      <c r="F470" s="193">
        <v>800</v>
      </c>
      <c r="G470" s="219"/>
      <c r="H470" s="221">
        <v>0</v>
      </c>
      <c r="I470" s="195">
        <f t="shared" si="88"/>
        <v>0</v>
      </c>
    </row>
    <row r="471" spans="2:9" x14ac:dyDescent="0.25">
      <c r="B471" s="200"/>
      <c r="C471" s="201"/>
      <c r="D471" s="202"/>
      <c r="E471" s="224"/>
      <c r="F471" s="194"/>
      <c r="G471" s="220"/>
      <c r="H471" s="222"/>
      <c r="I471" s="196" t="e">
        <f t="shared" si="88"/>
        <v>#DIV/0!</v>
      </c>
    </row>
    <row r="472" spans="2:9" x14ac:dyDescent="0.25">
      <c r="B472" s="197">
        <v>3224</v>
      </c>
      <c r="C472" s="198"/>
      <c r="D472" s="199"/>
      <c r="E472" s="223" t="s">
        <v>222</v>
      </c>
      <c r="F472" s="193">
        <v>100</v>
      </c>
      <c r="G472" s="219"/>
      <c r="H472" s="221">
        <v>0</v>
      </c>
      <c r="I472" s="195">
        <f t="shared" si="88"/>
        <v>0</v>
      </c>
    </row>
    <row r="473" spans="2:9" x14ac:dyDescent="0.25">
      <c r="B473" s="200"/>
      <c r="C473" s="201"/>
      <c r="D473" s="202"/>
      <c r="E473" s="224"/>
      <c r="F473" s="194"/>
      <c r="G473" s="220"/>
      <c r="H473" s="222"/>
      <c r="I473" s="196" t="e">
        <f t="shared" ref="I473:I536" si="105">SUM(H473/F473*100)</f>
        <v>#DIV/0!</v>
      </c>
    </row>
    <row r="474" spans="2:9" x14ac:dyDescent="0.25">
      <c r="B474" s="197">
        <v>3225</v>
      </c>
      <c r="C474" s="198"/>
      <c r="D474" s="199"/>
      <c r="E474" s="223" t="s">
        <v>96</v>
      </c>
      <c r="F474" s="193">
        <v>200</v>
      </c>
      <c r="G474" s="219"/>
      <c r="H474" s="221">
        <v>0</v>
      </c>
      <c r="I474" s="195">
        <f t="shared" si="105"/>
        <v>0</v>
      </c>
    </row>
    <row r="475" spans="2:9" x14ac:dyDescent="0.25">
      <c r="B475" s="200"/>
      <c r="C475" s="201"/>
      <c r="D475" s="202"/>
      <c r="E475" s="224"/>
      <c r="F475" s="194"/>
      <c r="G475" s="220"/>
      <c r="H475" s="222"/>
      <c r="I475" s="196" t="e">
        <f t="shared" si="105"/>
        <v>#DIV/0!</v>
      </c>
    </row>
    <row r="476" spans="2:9" x14ac:dyDescent="0.25">
      <c r="B476" s="187">
        <v>323</v>
      </c>
      <c r="C476" s="188"/>
      <c r="D476" s="189"/>
      <c r="E476" s="223" t="s">
        <v>220</v>
      </c>
      <c r="F476" s="193">
        <f>SUM(F478+F480+F482)</f>
        <v>3900</v>
      </c>
      <c r="G476" s="193"/>
      <c r="H476" s="193">
        <f t="shared" ref="H476" si="106">SUM(H478+H480+H482)</f>
        <v>1569.75</v>
      </c>
      <c r="I476" s="195">
        <f t="shared" si="105"/>
        <v>40.25</v>
      </c>
    </row>
    <row r="477" spans="2:9" x14ac:dyDescent="0.25">
      <c r="B477" s="190"/>
      <c r="C477" s="191"/>
      <c r="D477" s="192"/>
      <c r="E477" s="224"/>
      <c r="F477" s="194"/>
      <c r="G477" s="194"/>
      <c r="H477" s="194"/>
      <c r="I477" s="196" t="e">
        <f t="shared" si="105"/>
        <v>#DIV/0!</v>
      </c>
    </row>
    <row r="478" spans="2:9" x14ac:dyDescent="0.25">
      <c r="B478" s="197">
        <v>3231</v>
      </c>
      <c r="C478" s="198"/>
      <c r="D478" s="199"/>
      <c r="E478" s="223" t="s">
        <v>99</v>
      </c>
      <c r="F478" s="193">
        <v>2000</v>
      </c>
      <c r="G478" s="219"/>
      <c r="H478" s="221">
        <v>250</v>
      </c>
      <c r="I478" s="195">
        <f t="shared" si="105"/>
        <v>12.5</v>
      </c>
    </row>
    <row r="479" spans="2:9" x14ac:dyDescent="0.25">
      <c r="B479" s="200"/>
      <c r="C479" s="201"/>
      <c r="D479" s="202"/>
      <c r="E479" s="224"/>
      <c r="F479" s="194"/>
      <c r="G479" s="220"/>
      <c r="H479" s="222"/>
      <c r="I479" s="196" t="e">
        <f t="shared" si="105"/>
        <v>#DIV/0!</v>
      </c>
    </row>
    <row r="480" spans="2:9" x14ac:dyDescent="0.25">
      <c r="B480" s="197">
        <v>3232</v>
      </c>
      <c r="C480" s="198"/>
      <c r="D480" s="199"/>
      <c r="E480" s="223" t="s">
        <v>100</v>
      </c>
      <c r="F480" s="193">
        <v>1000</v>
      </c>
      <c r="G480" s="219"/>
      <c r="H480" s="221">
        <v>944.75</v>
      </c>
      <c r="I480" s="195">
        <f t="shared" si="105"/>
        <v>94.474999999999994</v>
      </c>
    </row>
    <row r="481" spans="2:9" x14ac:dyDescent="0.25">
      <c r="B481" s="200"/>
      <c r="C481" s="201"/>
      <c r="D481" s="202"/>
      <c r="E481" s="224"/>
      <c r="F481" s="194"/>
      <c r="G481" s="220"/>
      <c r="H481" s="222"/>
      <c r="I481" s="196" t="e">
        <f t="shared" si="105"/>
        <v>#DIV/0!</v>
      </c>
    </row>
    <row r="482" spans="2:9" x14ac:dyDescent="0.25">
      <c r="B482" s="197">
        <v>3239</v>
      </c>
      <c r="C482" s="198"/>
      <c r="D482" s="199"/>
      <c r="E482" s="223" t="s">
        <v>107</v>
      </c>
      <c r="F482" s="193">
        <v>900</v>
      </c>
      <c r="G482" s="219"/>
      <c r="H482" s="221">
        <v>375</v>
      </c>
      <c r="I482" s="195">
        <f t="shared" si="105"/>
        <v>41.666666666666671</v>
      </c>
    </row>
    <row r="483" spans="2:9" x14ac:dyDescent="0.25">
      <c r="B483" s="200"/>
      <c r="C483" s="201"/>
      <c r="D483" s="202"/>
      <c r="E483" s="224"/>
      <c r="F483" s="194"/>
      <c r="G483" s="220"/>
      <c r="H483" s="222"/>
      <c r="I483" s="196" t="e">
        <f t="shared" si="105"/>
        <v>#DIV/0!</v>
      </c>
    </row>
    <row r="484" spans="2:9" x14ac:dyDescent="0.25">
      <c r="B484" s="187">
        <v>329</v>
      </c>
      <c r="C484" s="188"/>
      <c r="D484" s="189"/>
      <c r="E484" s="223" t="s">
        <v>208</v>
      </c>
      <c r="F484" s="193">
        <f>SUM(F486)</f>
        <v>1260</v>
      </c>
      <c r="G484" s="193"/>
      <c r="H484" s="193">
        <f t="shared" ref="H484" si="107">SUM(H486)</f>
        <v>979.95</v>
      </c>
      <c r="I484" s="195">
        <f t="shared" si="105"/>
        <v>77.773809523809518</v>
      </c>
    </row>
    <row r="485" spans="2:9" x14ac:dyDescent="0.25">
      <c r="B485" s="190"/>
      <c r="C485" s="191"/>
      <c r="D485" s="192"/>
      <c r="E485" s="224"/>
      <c r="F485" s="194"/>
      <c r="G485" s="194"/>
      <c r="H485" s="194"/>
      <c r="I485" s="196" t="e">
        <f t="shared" si="105"/>
        <v>#DIV/0!</v>
      </c>
    </row>
    <row r="486" spans="2:9" x14ac:dyDescent="0.25">
      <c r="B486" s="197">
        <v>3299</v>
      </c>
      <c r="C486" s="198"/>
      <c r="D486" s="199"/>
      <c r="E486" s="223" t="s">
        <v>208</v>
      </c>
      <c r="F486" s="193">
        <v>1260</v>
      </c>
      <c r="G486" s="219"/>
      <c r="H486" s="221">
        <v>979.95</v>
      </c>
      <c r="I486" s="195">
        <f t="shared" si="105"/>
        <v>77.773809523809518</v>
      </c>
    </row>
    <row r="487" spans="2:9" x14ac:dyDescent="0.25">
      <c r="B487" s="200"/>
      <c r="C487" s="201"/>
      <c r="D487" s="202"/>
      <c r="E487" s="224"/>
      <c r="F487" s="194"/>
      <c r="G487" s="220"/>
      <c r="H487" s="222"/>
      <c r="I487" s="196" t="e">
        <f t="shared" si="105"/>
        <v>#DIV/0!</v>
      </c>
    </row>
    <row r="488" spans="2:9" x14ac:dyDescent="0.25">
      <c r="B488" s="203" t="s">
        <v>184</v>
      </c>
      <c r="C488" s="204"/>
      <c r="D488" s="205"/>
      <c r="E488" s="209" t="s">
        <v>185</v>
      </c>
      <c r="F488" s="211">
        <f>SUM(F490)</f>
        <v>1300</v>
      </c>
      <c r="G488" s="213"/>
      <c r="H488" s="215">
        <f>SUM(H490)</f>
        <v>1300</v>
      </c>
      <c r="I488" s="217">
        <f t="shared" si="105"/>
        <v>100</v>
      </c>
    </row>
    <row r="489" spans="2:9" x14ac:dyDescent="0.25">
      <c r="B489" s="206"/>
      <c r="C489" s="207"/>
      <c r="D489" s="208"/>
      <c r="E489" s="210"/>
      <c r="F489" s="212"/>
      <c r="G489" s="214"/>
      <c r="H489" s="216"/>
      <c r="I489" s="218" t="e">
        <f t="shared" si="105"/>
        <v>#DIV/0!</v>
      </c>
    </row>
    <row r="490" spans="2:9" ht="15" customHeight="1" x14ac:dyDescent="0.25">
      <c r="B490" s="187" t="s">
        <v>160</v>
      </c>
      <c r="C490" s="188"/>
      <c r="D490" s="189"/>
      <c r="E490" s="187" t="s">
        <v>161</v>
      </c>
      <c r="F490" s="193">
        <f>SUM(F492)</f>
        <v>1300</v>
      </c>
      <c r="G490" s="219"/>
      <c r="H490" s="221">
        <f>SUM(H492)</f>
        <v>1300</v>
      </c>
      <c r="I490" s="195">
        <f t="shared" si="105"/>
        <v>100</v>
      </c>
    </row>
    <row r="491" spans="2:9" ht="15" customHeight="1" x14ac:dyDescent="0.25">
      <c r="B491" s="190"/>
      <c r="C491" s="191"/>
      <c r="D491" s="192"/>
      <c r="E491" s="190"/>
      <c r="F491" s="194"/>
      <c r="G491" s="220"/>
      <c r="H491" s="222"/>
      <c r="I491" s="196" t="e">
        <f t="shared" si="105"/>
        <v>#DIV/0!</v>
      </c>
    </row>
    <row r="492" spans="2:9" ht="15" customHeight="1" x14ac:dyDescent="0.25">
      <c r="B492" s="197">
        <v>3</v>
      </c>
      <c r="C492" s="198"/>
      <c r="D492" s="199"/>
      <c r="E492" s="197" t="s">
        <v>3</v>
      </c>
      <c r="F492" s="193">
        <f>SUM(F494)</f>
        <v>1300</v>
      </c>
      <c r="G492" s="193"/>
      <c r="H492" s="193">
        <f t="shared" ref="H492" si="108">SUM(H494)</f>
        <v>1300</v>
      </c>
      <c r="I492" s="195">
        <f t="shared" si="105"/>
        <v>100</v>
      </c>
    </row>
    <row r="493" spans="2:9" ht="15" customHeight="1" x14ac:dyDescent="0.25">
      <c r="B493" s="200"/>
      <c r="C493" s="201"/>
      <c r="D493" s="202"/>
      <c r="E493" s="200"/>
      <c r="F493" s="194"/>
      <c r="G493" s="194"/>
      <c r="H493" s="194"/>
      <c r="I493" s="196" t="e">
        <f t="shared" si="105"/>
        <v>#DIV/0!</v>
      </c>
    </row>
    <row r="494" spans="2:9" x14ac:dyDescent="0.25">
      <c r="B494" s="197">
        <v>32</v>
      </c>
      <c r="C494" s="198"/>
      <c r="D494" s="199"/>
      <c r="E494" s="197" t="s">
        <v>12</v>
      </c>
      <c r="F494" s="193">
        <f>SUM(F496)</f>
        <v>1300</v>
      </c>
      <c r="G494" s="219"/>
      <c r="H494" s="221">
        <f>SUM(H496)</f>
        <v>1300</v>
      </c>
      <c r="I494" s="195">
        <f t="shared" si="105"/>
        <v>100</v>
      </c>
    </row>
    <row r="495" spans="2:9" x14ac:dyDescent="0.25">
      <c r="B495" s="200"/>
      <c r="C495" s="201"/>
      <c r="D495" s="202"/>
      <c r="E495" s="200"/>
      <c r="F495" s="194"/>
      <c r="G495" s="220"/>
      <c r="H495" s="222"/>
      <c r="I495" s="196" t="e">
        <f t="shared" si="105"/>
        <v>#DIV/0!</v>
      </c>
    </row>
    <row r="496" spans="2:9" ht="30" customHeight="1" x14ac:dyDescent="0.25">
      <c r="B496" s="182">
        <v>323</v>
      </c>
      <c r="C496" s="182"/>
      <c r="D496" s="182"/>
      <c r="E496" s="90" t="s">
        <v>121</v>
      </c>
      <c r="F496" s="54">
        <f>SUM(F497+F498)</f>
        <v>1300</v>
      </c>
      <c r="G496" s="32"/>
      <c r="H496" s="106">
        <f>SUM(H497+H498)</f>
        <v>1300</v>
      </c>
      <c r="I496" s="106">
        <f t="shared" si="105"/>
        <v>100</v>
      </c>
    </row>
    <row r="497" spans="2:9" ht="30" customHeight="1" x14ac:dyDescent="0.25">
      <c r="B497" s="182">
        <v>3231</v>
      </c>
      <c r="C497" s="182"/>
      <c r="D497" s="182"/>
      <c r="E497" s="103" t="s">
        <v>99</v>
      </c>
      <c r="F497" s="54">
        <v>0</v>
      </c>
      <c r="G497" s="32"/>
      <c r="H497" s="106">
        <v>0</v>
      </c>
      <c r="I497" s="106" t="e">
        <f t="shared" si="105"/>
        <v>#DIV/0!</v>
      </c>
    </row>
    <row r="498" spans="2:9" ht="30" customHeight="1" x14ac:dyDescent="0.25">
      <c r="B498" s="182">
        <v>3239</v>
      </c>
      <c r="C498" s="182"/>
      <c r="D498" s="182"/>
      <c r="E498" s="103" t="s">
        <v>107</v>
      </c>
      <c r="F498" s="54">
        <v>1300</v>
      </c>
      <c r="G498" s="32"/>
      <c r="H498" s="106">
        <v>1300</v>
      </c>
      <c r="I498" s="106">
        <f t="shared" si="105"/>
        <v>100</v>
      </c>
    </row>
    <row r="499" spans="2:9" x14ac:dyDescent="0.25">
      <c r="B499" s="203" t="s">
        <v>186</v>
      </c>
      <c r="C499" s="204"/>
      <c r="D499" s="205"/>
      <c r="E499" s="236" t="s">
        <v>187</v>
      </c>
      <c r="F499" s="211">
        <f>SUM(F501+F521+F537+F547+F557)</f>
        <v>43900</v>
      </c>
      <c r="G499" s="213"/>
      <c r="H499" s="215">
        <f>SUM(H501+H521+H537+H547+H557)</f>
        <v>1708.73</v>
      </c>
      <c r="I499" s="217">
        <f t="shared" si="105"/>
        <v>3.8923234624145784</v>
      </c>
    </row>
    <row r="500" spans="2:9" x14ac:dyDescent="0.25">
      <c r="B500" s="206"/>
      <c r="C500" s="207"/>
      <c r="D500" s="208"/>
      <c r="E500" s="237"/>
      <c r="F500" s="212"/>
      <c r="G500" s="214"/>
      <c r="H500" s="216"/>
      <c r="I500" s="218" t="e">
        <f t="shared" si="105"/>
        <v>#DIV/0!</v>
      </c>
    </row>
    <row r="501" spans="2:9" x14ac:dyDescent="0.25">
      <c r="B501" s="187" t="s">
        <v>156</v>
      </c>
      <c r="C501" s="188"/>
      <c r="D501" s="189"/>
      <c r="E501" s="187" t="s">
        <v>157</v>
      </c>
      <c r="F501" s="193">
        <f>SUM(F503)</f>
        <v>21000</v>
      </c>
      <c r="G501" s="219"/>
      <c r="H501" s="221">
        <f>SUM(H503)</f>
        <v>504.9</v>
      </c>
      <c r="I501" s="195">
        <f t="shared" si="105"/>
        <v>2.4042857142857139</v>
      </c>
    </row>
    <row r="502" spans="2:9" x14ac:dyDescent="0.25">
      <c r="B502" s="190"/>
      <c r="C502" s="191"/>
      <c r="D502" s="192"/>
      <c r="E502" s="190"/>
      <c r="F502" s="194"/>
      <c r="G502" s="220"/>
      <c r="H502" s="222"/>
      <c r="I502" s="196" t="e">
        <f t="shared" si="105"/>
        <v>#DIV/0!</v>
      </c>
    </row>
    <row r="503" spans="2:9" x14ac:dyDescent="0.25">
      <c r="B503" s="197">
        <v>4</v>
      </c>
      <c r="C503" s="198"/>
      <c r="D503" s="199"/>
      <c r="E503" s="197" t="s">
        <v>5</v>
      </c>
      <c r="F503" s="193">
        <f>SUM(F505)</f>
        <v>21000</v>
      </c>
      <c r="G503" s="219"/>
      <c r="H503" s="221">
        <f>SUM(H505)</f>
        <v>504.9</v>
      </c>
      <c r="I503" s="195">
        <f t="shared" si="105"/>
        <v>2.4042857142857139</v>
      </c>
    </row>
    <row r="504" spans="2:9" x14ac:dyDescent="0.25">
      <c r="B504" s="200"/>
      <c r="C504" s="201"/>
      <c r="D504" s="202"/>
      <c r="E504" s="200"/>
      <c r="F504" s="194"/>
      <c r="G504" s="220"/>
      <c r="H504" s="222"/>
      <c r="I504" s="196" t="e">
        <f t="shared" si="105"/>
        <v>#DIV/0!</v>
      </c>
    </row>
    <row r="505" spans="2:9" x14ac:dyDescent="0.25">
      <c r="B505" s="197">
        <v>42</v>
      </c>
      <c r="C505" s="198"/>
      <c r="D505" s="199"/>
      <c r="E505" s="197" t="s">
        <v>188</v>
      </c>
      <c r="F505" s="193">
        <f>SUM(F507+F513+F517)</f>
        <v>21000</v>
      </c>
      <c r="G505" s="219"/>
      <c r="H505" s="221">
        <f>SUM(H507+H513+H517)</f>
        <v>504.9</v>
      </c>
      <c r="I505" s="195">
        <f t="shared" si="105"/>
        <v>2.4042857142857139</v>
      </c>
    </row>
    <row r="506" spans="2:9" x14ac:dyDescent="0.25">
      <c r="B506" s="200"/>
      <c r="C506" s="201"/>
      <c r="D506" s="202"/>
      <c r="E506" s="200"/>
      <c r="F506" s="194"/>
      <c r="G506" s="220"/>
      <c r="H506" s="222"/>
      <c r="I506" s="196" t="e">
        <f t="shared" si="105"/>
        <v>#DIV/0!</v>
      </c>
    </row>
    <row r="507" spans="2:9" x14ac:dyDescent="0.25">
      <c r="B507" s="197">
        <v>422</v>
      </c>
      <c r="C507" s="198"/>
      <c r="D507" s="199"/>
      <c r="E507" s="234" t="s">
        <v>217</v>
      </c>
      <c r="F507" s="193">
        <f>SUM(F509+F511)</f>
        <v>21000</v>
      </c>
      <c r="G507" s="219"/>
      <c r="H507" s="221">
        <f>SUM(H509+H511)</f>
        <v>504.9</v>
      </c>
      <c r="I507" s="195">
        <f t="shared" si="105"/>
        <v>2.4042857142857139</v>
      </c>
    </row>
    <row r="508" spans="2:9" x14ac:dyDescent="0.25">
      <c r="B508" s="200"/>
      <c r="C508" s="201"/>
      <c r="D508" s="202"/>
      <c r="E508" s="235"/>
      <c r="F508" s="194"/>
      <c r="G508" s="220"/>
      <c r="H508" s="222"/>
      <c r="I508" s="196" t="e">
        <f t="shared" si="105"/>
        <v>#DIV/0!</v>
      </c>
    </row>
    <row r="509" spans="2:9" x14ac:dyDescent="0.25">
      <c r="B509" s="197">
        <v>4221</v>
      </c>
      <c r="C509" s="198"/>
      <c r="D509" s="199"/>
      <c r="E509" s="197" t="s">
        <v>128</v>
      </c>
      <c r="F509" s="193">
        <v>21000</v>
      </c>
      <c r="G509" s="219"/>
      <c r="H509" s="221">
        <v>504.9</v>
      </c>
      <c r="I509" s="195">
        <f t="shared" si="105"/>
        <v>2.4042857142857139</v>
      </c>
    </row>
    <row r="510" spans="2:9" x14ac:dyDescent="0.25">
      <c r="B510" s="200"/>
      <c r="C510" s="201"/>
      <c r="D510" s="202"/>
      <c r="E510" s="200"/>
      <c r="F510" s="194"/>
      <c r="G510" s="220"/>
      <c r="H510" s="222"/>
      <c r="I510" s="196" t="e">
        <f t="shared" si="105"/>
        <v>#DIV/0!</v>
      </c>
    </row>
    <row r="511" spans="2:9" x14ac:dyDescent="0.25">
      <c r="B511" s="197">
        <v>4223</v>
      </c>
      <c r="C511" s="198"/>
      <c r="D511" s="199"/>
      <c r="E511" s="197" t="s">
        <v>129</v>
      </c>
      <c r="F511" s="193">
        <v>0</v>
      </c>
      <c r="G511" s="219"/>
      <c r="H511" s="221">
        <v>0</v>
      </c>
      <c r="I511" s="195" t="e">
        <f t="shared" si="105"/>
        <v>#DIV/0!</v>
      </c>
    </row>
    <row r="512" spans="2:9" x14ac:dyDescent="0.25">
      <c r="B512" s="200"/>
      <c r="C512" s="201"/>
      <c r="D512" s="202"/>
      <c r="E512" s="200"/>
      <c r="F512" s="194"/>
      <c r="G512" s="220"/>
      <c r="H512" s="222"/>
      <c r="I512" s="196" t="e">
        <f t="shared" si="105"/>
        <v>#DIV/0!</v>
      </c>
    </row>
    <row r="513" spans="2:9" x14ac:dyDescent="0.25">
      <c r="B513" s="197">
        <v>424</v>
      </c>
      <c r="C513" s="198"/>
      <c r="D513" s="199"/>
      <c r="E513" s="234" t="s">
        <v>215</v>
      </c>
      <c r="F513" s="193">
        <f>SUM(F515)</f>
        <v>0</v>
      </c>
      <c r="G513" s="219"/>
      <c r="H513" s="221">
        <f>SUM(H515)</f>
        <v>0</v>
      </c>
      <c r="I513" s="195" t="e">
        <f t="shared" si="105"/>
        <v>#DIV/0!</v>
      </c>
    </row>
    <row r="514" spans="2:9" x14ac:dyDescent="0.25">
      <c r="B514" s="200"/>
      <c r="C514" s="201"/>
      <c r="D514" s="202"/>
      <c r="E514" s="235"/>
      <c r="F514" s="194"/>
      <c r="G514" s="220"/>
      <c r="H514" s="222"/>
      <c r="I514" s="196" t="e">
        <f t="shared" si="105"/>
        <v>#DIV/0!</v>
      </c>
    </row>
    <row r="515" spans="2:9" x14ac:dyDescent="0.25">
      <c r="B515" s="197">
        <v>4241</v>
      </c>
      <c r="C515" s="198"/>
      <c r="D515" s="199"/>
      <c r="E515" s="197" t="s">
        <v>214</v>
      </c>
      <c r="F515" s="193">
        <v>0</v>
      </c>
      <c r="G515" s="219"/>
      <c r="H515" s="221">
        <v>0</v>
      </c>
      <c r="I515" s="195" t="e">
        <f t="shared" si="105"/>
        <v>#DIV/0!</v>
      </c>
    </row>
    <row r="516" spans="2:9" x14ac:dyDescent="0.25">
      <c r="B516" s="200"/>
      <c r="C516" s="201"/>
      <c r="D516" s="202"/>
      <c r="E516" s="200"/>
      <c r="F516" s="194"/>
      <c r="G516" s="220"/>
      <c r="H516" s="222"/>
      <c r="I516" s="196" t="e">
        <f t="shared" si="105"/>
        <v>#DIV/0!</v>
      </c>
    </row>
    <row r="517" spans="2:9" x14ac:dyDescent="0.25">
      <c r="B517" s="197">
        <v>426</v>
      </c>
      <c r="C517" s="198"/>
      <c r="D517" s="199"/>
      <c r="E517" s="234" t="s">
        <v>136</v>
      </c>
      <c r="F517" s="193">
        <f>SUM(F519)</f>
        <v>0</v>
      </c>
      <c r="G517" s="219"/>
      <c r="H517" s="221">
        <f>SUM(H519)</f>
        <v>0</v>
      </c>
      <c r="I517" s="195" t="e">
        <f t="shared" si="105"/>
        <v>#DIV/0!</v>
      </c>
    </row>
    <row r="518" spans="2:9" x14ac:dyDescent="0.25">
      <c r="B518" s="200"/>
      <c r="C518" s="201"/>
      <c r="D518" s="202"/>
      <c r="E518" s="235"/>
      <c r="F518" s="194"/>
      <c r="G518" s="220"/>
      <c r="H518" s="222"/>
      <c r="I518" s="196" t="e">
        <f t="shared" si="105"/>
        <v>#DIV/0!</v>
      </c>
    </row>
    <row r="519" spans="2:9" x14ac:dyDescent="0.25">
      <c r="B519" s="197">
        <v>4262</v>
      </c>
      <c r="C519" s="198"/>
      <c r="D519" s="199"/>
      <c r="E519" s="197" t="s">
        <v>218</v>
      </c>
      <c r="F519" s="193">
        <v>0</v>
      </c>
      <c r="G519" s="219"/>
      <c r="H519" s="221">
        <v>0</v>
      </c>
      <c r="I519" s="195" t="e">
        <f t="shared" si="105"/>
        <v>#DIV/0!</v>
      </c>
    </row>
    <row r="520" spans="2:9" x14ac:dyDescent="0.25">
      <c r="B520" s="200"/>
      <c r="C520" s="201"/>
      <c r="D520" s="202"/>
      <c r="E520" s="200"/>
      <c r="F520" s="194"/>
      <c r="G520" s="220"/>
      <c r="H520" s="222"/>
      <c r="I520" s="196" t="e">
        <f t="shared" si="105"/>
        <v>#DIV/0!</v>
      </c>
    </row>
    <row r="521" spans="2:9" x14ac:dyDescent="0.25">
      <c r="B521" s="187" t="s">
        <v>246</v>
      </c>
      <c r="C521" s="188"/>
      <c r="D521" s="189"/>
      <c r="E521" s="187" t="s">
        <v>247</v>
      </c>
      <c r="F521" s="193">
        <f>SUM(F523)</f>
        <v>10000</v>
      </c>
      <c r="G521" s="219"/>
      <c r="H521" s="221">
        <f>SUM(H523)</f>
        <v>0</v>
      </c>
      <c r="I521" s="195">
        <f t="shared" si="105"/>
        <v>0</v>
      </c>
    </row>
    <row r="522" spans="2:9" x14ac:dyDescent="0.25">
      <c r="B522" s="190"/>
      <c r="C522" s="191"/>
      <c r="D522" s="192"/>
      <c r="E522" s="190"/>
      <c r="F522" s="194"/>
      <c r="G522" s="220"/>
      <c r="H522" s="222"/>
      <c r="I522" s="196" t="e">
        <f t="shared" si="105"/>
        <v>#DIV/0!</v>
      </c>
    </row>
    <row r="523" spans="2:9" x14ac:dyDescent="0.25">
      <c r="B523" s="197">
        <v>4</v>
      </c>
      <c r="C523" s="198"/>
      <c r="D523" s="199"/>
      <c r="E523" s="197" t="s">
        <v>5</v>
      </c>
      <c r="F523" s="193">
        <f>SUM(F525)</f>
        <v>10000</v>
      </c>
      <c r="G523" s="219"/>
      <c r="H523" s="221">
        <f>SUM(H525)</f>
        <v>0</v>
      </c>
      <c r="I523" s="195">
        <f t="shared" si="105"/>
        <v>0</v>
      </c>
    </row>
    <row r="524" spans="2:9" x14ac:dyDescent="0.25">
      <c r="B524" s="200"/>
      <c r="C524" s="201"/>
      <c r="D524" s="202"/>
      <c r="E524" s="200"/>
      <c r="F524" s="194"/>
      <c r="G524" s="220"/>
      <c r="H524" s="222"/>
      <c r="I524" s="196" t="e">
        <f t="shared" si="105"/>
        <v>#DIV/0!</v>
      </c>
    </row>
    <row r="525" spans="2:9" x14ac:dyDescent="0.25">
      <c r="B525" s="197">
        <v>42</v>
      </c>
      <c r="C525" s="198"/>
      <c r="D525" s="199"/>
      <c r="E525" s="197" t="s">
        <v>188</v>
      </c>
      <c r="F525" s="193">
        <f>SUM(F527+F533)</f>
        <v>10000</v>
      </c>
      <c r="G525" s="219"/>
      <c r="H525" s="221">
        <f>SUM(H527+H533)</f>
        <v>0</v>
      </c>
      <c r="I525" s="195">
        <f t="shared" si="105"/>
        <v>0</v>
      </c>
    </row>
    <row r="526" spans="2:9" x14ac:dyDescent="0.25">
      <c r="B526" s="200"/>
      <c r="C526" s="201"/>
      <c r="D526" s="202"/>
      <c r="E526" s="200"/>
      <c r="F526" s="194"/>
      <c r="G526" s="220"/>
      <c r="H526" s="222"/>
      <c r="I526" s="196" t="e">
        <f t="shared" si="105"/>
        <v>#DIV/0!</v>
      </c>
    </row>
    <row r="527" spans="2:9" x14ac:dyDescent="0.25">
      <c r="B527" s="197">
        <v>422</v>
      </c>
      <c r="C527" s="198"/>
      <c r="D527" s="199"/>
      <c r="E527" s="234" t="s">
        <v>217</v>
      </c>
      <c r="F527" s="193">
        <f>SUM(F529+F531)</f>
        <v>9700</v>
      </c>
      <c r="G527" s="219"/>
      <c r="H527" s="221">
        <f>SUM(H529+H531)</f>
        <v>0</v>
      </c>
      <c r="I527" s="195">
        <f t="shared" si="105"/>
        <v>0</v>
      </c>
    </row>
    <row r="528" spans="2:9" x14ac:dyDescent="0.25">
      <c r="B528" s="200"/>
      <c r="C528" s="201"/>
      <c r="D528" s="202"/>
      <c r="E528" s="235"/>
      <c r="F528" s="194"/>
      <c r="G528" s="220"/>
      <c r="H528" s="222"/>
      <c r="I528" s="196" t="e">
        <f t="shared" si="105"/>
        <v>#DIV/0!</v>
      </c>
    </row>
    <row r="529" spans="2:9" x14ac:dyDescent="0.25">
      <c r="B529" s="197">
        <v>4221</v>
      </c>
      <c r="C529" s="198"/>
      <c r="D529" s="199"/>
      <c r="E529" s="197" t="s">
        <v>128</v>
      </c>
      <c r="F529" s="193">
        <v>2000</v>
      </c>
      <c r="G529" s="219"/>
      <c r="H529" s="221">
        <v>0</v>
      </c>
      <c r="I529" s="195">
        <f t="shared" si="105"/>
        <v>0</v>
      </c>
    </row>
    <row r="530" spans="2:9" x14ac:dyDescent="0.25">
      <c r="B530" s="200"/>
      <c r="C530" s="201"/>
      <c r="D530" s="202"/>
      <c r="E530" s="200"/>
      <c r="F530" s="194"/>
      <c r="G530" s="220"/>
      <c r="H530" s="222"/>
      <c r="I530" s="196" t="e">
        <f t="shared" si="105"/>
        <v>#DIV/0!</v>
      </c>
    </row>
    <row r="531" spans="2:9" x14ac:dyDescent="0.25">
      <c r="B531" s="197">
        <v>4226</v>
      </c>
      <c r="C531" s="198"/>
      <c r="D531" s="199"/>
      <c r="E531" s="197" t="s">
        <v>130</v>
      </c>
      <c r="F531" s="193">
        <v>7700</v>
      </c>
      <c r="G531" s="219"/>
      <c r="H531" s="221">
        <v>0</v>
      </c>
      <c r="I531" s="195">
        <f t="shared" si="105"/>
        <v>0</v>
      </c>
    </row>
    <row r="532" spans="2:9" x14ac:dyDescent="0.25">
      <c r="B532" s="200"/>
      <c r="C532" s="201"/>
      <c r="D532" s="202"/>
      <c r="E532" s="200"/>
      <c r="F532" s="194"/>
      <c r="G532" s="220"/>
      <c r="H532" s="222"/>
      <c r="I532" s="196" t="e">
        <f t="shared" si="105"/>
        <v>#DIV/0!</v>
      </c>
    </row>
    <row r="533" spans="2:9" x14ac:dyDescent="0.25">
      <c r="B533" s="197">
        <v>424</v>
      </c>
      <c r="C533" s="198"/>
      <c r="D533" s="199"/>
      <c r="E533" s="234" t="s">
        <v>215</v>
      </c>
      <c r="F533" s="193">
        <f>SUM(F535)</f>
        <v>300</v>
      </c>
      <c r="G533" s="193"/>
      <c r="H533" s="193">
        <f t="shared" ref="H533" si="109">SUM(H535)</f>
        <v>0</v>
      </c>
      <c r="I533" s="195">
        <f t="shared" si="105"/>
        <v>0</v>
      </c>
    </row>
    <row r="534" spans="2:9" x14ac:dyDescent="0.25">
      <c r="B534" s="200"/>
      <c r="C534" s="201"/>
      <c r="D534" s="202"/>
      <c r="E534" s="235"/>
      <c r="F534" s="194"/>
      <c r="G534" s="194"/>
      <c r="H534" s="194"/>
      <c r="I534" s="196" t="e">
        <f t="shared" si="105"/>
        <v>#DIV/0!</v>
      </c>
    </row>
    <row r="535" spans="2:9" x14ac:dyDescent="0.25">
      <c r="B535" s="197">
        <v>4241</v>
      </c>
      <c r="C535" s="198"/>
      <c r="D535" s="199"/>
      <c r="E535" s="197" t="s">
        <v>214</v>
      </c>
      <c r="F535" s="193">
        <v>300</v>
      </c>
      <c r="G535" s="219"/>
      <c r="H535" s="221">
        <v>0</v>
      </c>
      <c r="I535" s="195">
        <f t="shared" si="105"/>
        <v>0</v>
      </c>
    </row>
    <row r="536" spans="2:9" x14ac:dyDescent="0.25">
      <c r="B536" s="200"/>
      <c r="C536" s="201"/>
      <c r="D536" s="202"/>
      <c r="E536" s="200"/>
      <c r="F536" s="194"/>
      <c r="G536" s="220"/>
      <c r="H536" s="222"/>
      <c r="I536" s="196" t="e">
        <f t="shared" si="105"/>
        <v>#DIV/0!</v>
      </c>
    </row>
    <row r="537" spans="2:9" x14ac:dyDescent="0.25">
      <c r="B537" s="187" t="s">
        <v>160</v>
      </c>
      <c r="C537" s="188"/>
      <c r="D537" s="189"/>
      <c r="E537" s="187" t="s">
        <v>161</v>
      </c>
      <c r="F537" s="193">
        <f>SUM(F539)</f>
        <v>700</v>
      </c>
      <c r="G537" s="219"/>
      <c r="H537" s="221">
        <f>SUM(H539)</f>
        <v>0</v>
      </c>
      <c r="I537" s="195">
        <f t="shared" ref="I537:I601" si="110">SUM(H537/F537*100)</f>
        <v>0</v>
      </c>
    </row>
    <row r="538" spans="2:9" x14ac:dyDescent="0.25">
      <c r="B538" s="190"/>
      <c r="C538" s="191"/>
      <c r="D538" s="192"/>
      <c r="E538" s="190"/>
      <c r="F538" s="194"/>
      <c r="G538" s="220"/>
      <c r="H538" s="222"/>
      <c r="I538" s="196" t="e">
        <f t="shared" si="110"/>
        <v>#DIV/0!</v>
      </c>
    </row>
    <row r="539" spans="2:9" x14ac:dyDescent="0.25">
      <c r="B539" s="197">
        <v>4</v>
      </c>
      <c r="C539" s="198"/>
      <c r="D539" s="199"/>
      <c r="E539" s="197" t="s">
        <v>5</v>
      </c>
      <c r="F539" s="193">
        <f>SUM(F541)</f>
        <v>700</v>
      </c>
      <c r="G539" s="193"/>
      <c r="H539" s="193">
        <f t="shared" ref="H539" si="111">SUM(H541)</f>
        <v>0</v>
      </c>
      <c r="I539" s="195">
        <f t="shared" si="110"/>
        <v>0</v>
      </c>
    </row>
    <row r="540" spans="2:9" x14ac:dyDescent="0.25">
      <c r="B540" s="200"/>
      <c r="C540" s="201"/>
      <c r="D540" s="202"/>
      <c r="E540" s="200"/>
      <c r="F540" s="194"/>
      <c r="G540" s="194"/>
      <c r="H540" s="194"/>
      <c r="I540" s="196" t="e">
        <f t="shared" si="110"/>
        <v>#DIV/0!</v>
      </c>
    </row>
    <row r="541" spans="2:9" x14ac:dyDescent="0.25">
      <c r="B541" s="197">
        <v>42</v>
      </c>
      <c r="C541" s="198"/>
      <c r="D541" s="199"/>
      <c r="E541" s="197" t="s">
        <v>188</v>
      </c>
      <c r="F541" s="193">
        <f>SUM(F543)</f>
        <v>700</v>
      </c>
      <c r="G541" s="193"/>
      <c r="H541" s="193">
        <f t="shared" ref="H541" si="112">SUM(H543)</f>
        <v>0</v>
      </c>
      <c r="I541" s="195">
        <f t="shared" si="110"/>
        <v>0</v>
      </c>
    </row>
    <row r="542" spans="2:9" x14ac:dyDescent="0.25">
      <c r="B542" s="200"/>
      <c r="C542" s="201"/>
      <c r="D542" s="202"/>
      <c r="E542" s="200"/>
      <c r="F542" s="194"/>
      <c r="G542" s="194"/>
      <c r="H542" s="194"/>
      <c r="I542" s="196" t="e">
        <f t="shared" si="110"/>
        <v>#DIV/0!</v>
      </c>
    </row>
    <row r="543" spans="2:9" x14ac:dyDescent="0.25">
      <c r="B543" s="197">
        <v>424</v>
      </c>
      <c r="C543" s="198"/>
      <c r="D543" s="199"/>
      <c r="E543" s="234" t="s">
        <v>215</v>
      </c>
      <c r="F543" s="193">
        <f>SUM(F545)</f>
        <v>700</v>
      </c>
      <c r="G543" s="193"/>
      <c r="H543" s="193">
        <f t="shared" ref="H543" si="113">SUM(H545)</f>
        <v>0</v>
      </c>
      <c r="I543" s="195">
        <f t="shared" si="110"/>
        <v>0</v>
      </c>
    </row>
    <row r="544" spans="2:9" x14ac:dyDescent="0.25">
      <c r="B544" s="200"/>
      <c r="C544" s="201"/>
      <c r="D544" s="202"/>
      <c r="E544" s="235"/>
      <c r="F544" s="194"/>
      <c r="G544" s="194"/>
      <c r="H544" s="194"/>
      <c r="I544" s="196" t="e">
        <f t="shared" si="110"/>
        <v>#DIV/0!</v>
      </c>
    </row>
    <row r="545" spans="2:9" x14ac:dyDescent="0.25">
      <c r="B545" s="197">
        <v>4241</v>
      </c>
      <c r="C545" s="198"/>
      <c r="D545" s="199"/>
      <c r="E545" s="197" t="s">
        <v>214</v>
      </c>
      <c r="F545" s="193">
        <v>700</v>
      </c>
      <c r="G545" s="219"/>
      <c r="H545" s="221">
        <v>0</v>
      </c>
      <c r="I545" s="195">
        <f t="shared" si="110"/>
        <v>0</v>
      </c>
    </row>
    <row r="546" spans="2:9" x14ac:dyDescent="0.25">
      <c r="B546" s="200"/>
      <c r="C546" s="201"/>
      <c r="D546" s="202"/>
      <c r="E546" s="200"/>
      <c r="F546" s="194"/>
      <c r="G546" s="220"/>
      <c r="H546" s="222"/>
      <c r="I546" s="196" t="e">
        <f t="shared" si="110"/>
        <v>#DIV/0!</v>
      </c>
    </row>
    <row r="547" spans="2:9" x14ac:dyDescent="0.25">
      <c r="B547" s="187" t="s">
        <v>178</v>
      </c>
      <c r="C547" s="188"/>
      <c r="D547" s="189"/>
      <c r="E547" s="187" t="s">
        <v>179</v>
      </c>
      <c r="F547" s="193">
        <f>SUM(F549)</f>
        <v>200</v>
      </c>
      <c r="G547" s="219"/>
      <c r="H547" s="221">
        <f>SUM(H549)</f>
        <v>0</v>
      </c>
      <c r="I547" s="195">
        <f t="shared" si="110"/>
        <v>0</v>
      </c>
    </row>
    <row r="548" spans="2:9" x14ac:dyDescent="0.25">
      <c r="B548" s="190"/>
      <c r="C548" s="191"/>
      <c r="D548" s="192"/>
      <c r="E548" s="190"/>
      <c r="F548" s="194"/>
      <c r="G548" s="220"/>
      <c r="H548" s="222"/>
      <c r="I548" s="196" t="e">
        <f t="shared" si="110"/>
        <v>#DIV/0!</v>
      </c>
    </row>
    <row r="549" spans="2:9" x14ac:dyDescent="0.25">
      <c r="B549" s="197">
        <v>4</v>
      </c>
      <c r="C549" s="198"/>
      <c r="D549" s="199"/>
      <c r="E549" s="197" t="s">
        <v>5</v>
      </c>
      <c r="F549" s="193">
        <f>SUM(F551)</f>
        <v>200</v>
      </c>
      <c r="G549" s="193"/>
      <c r="H549" s="193">
        <f t="shared" ref="H549" si="114">SUM(H551)</f>
        <v>0</v>
      </c>
      <c r="I549" s="195">
        <f t="shared" si="110"/>
        <v>0</v>
      </c>
    </row>
    <row r="550" spans="2:9" x14ac:dyDescent="0.25">
      <c r="B550" s="200"/>
      <c r="C550" s="201"/>
      <c r="D550" s="202"/>
      <c r="E550" s="200"/>
      <c r="F550" s="194"/>
      <c r="G550" s="194"/>
      <c r="H550" s="194"/>
      <c r="I550" s="196" t="e">
        <f t="shared" si="110"/>
        <v>#DIV/0!</v>
      </c>
    </row>
    <row r="551" spans="2:9" x14ac:dyDescent="0.25">
      <c r="B551" s="197">
        <v>42</v>
      </c>
      <c r="C551" s="198"/>
      <c r="D551" s="199"/>
      <c r="E551" s="197" t="s">
        <v>188</v>
      </c>
      <c r="F551" s="193">
        <f>SUM(F553)</f>
        <v>200</v>
      </c>
      <c r="G551" s="193"/>
      <c r="H551" s="193">
        <f t="shared" ref="H551" si="115">SUM(H553)</f>
        <v>0</v>
      </c>
      <c r="I551" s="195">
        <f t="shared" si="110"/>
        <v>0</v>
      </c>
    </row>
    <row r="552" spans="2:9" x14ac:dyDescent="0.25">
      <c r="B552" s="200"/>
      <c r="C552" s="201"/>
      <c r="D552" s="202"/>
      <c r="E552" s="200"/>
      <c r="F552" s="194"/>
      <c r="G552" s="194"/>
      <c r="H552" s="194"/>
      <c r="I552" s="196" t="e">
        <f t="shared" si="110"/>
        <v>#DIV/0!</v>
      </c>
    </row>
    <row r="553" spans="2:9" x14ac:dyDescent="0.25">
      <c r="B553" s="197">
        <v>424</v>
      </c>
      <c r="C553" s="198"/>
      <c r="D553" s="199"/>
      <c r="E553" s="234" t="s">
        <v>215</v>
      </c>
      <c r="F553" s="193">
        <f>SUM(F555)</f>
        <v>200</v>
      </c>
      <c r="G553" s="193"/>
      <c r="H553" s="193">
        <f t="shared" ref="H553" si="116">SUM(H555)</f>
        <v>0</v>
      </c>
      <c r="I553" s="195">
        <f t="shared" si="110"/>
        <v>0</v>
      </c>
    </row>
    <row r="554" spans="2:9" x14ac:dyDescent="0.25">
      <c r="B554" s="200"/>
      <c r="C554" s="201"/>
      <c r="D554" s="202"/>
      <c r="E554" s="235"/>
      <c r="F554" s="194"/>
      <c r="G554" s="194"/>
      <c r="H554" s="194"/>
      <c r="I554" s="196" t="e">
        <f t="shared" si="110"/>
        <v>#DIV/0!</v>
      </c>
    </row>
    <row r="555" spans="2:9" x14ac:dyDescent="0.25">
      <c r="B555" s="197">
        <v>4241</v>
      </c>
      <c r="C555" s="198"/>
      <c r="D555" s="199"/>
      <c r="E555" s="197" t="s">
        <v>214</v>
      </c>
      <c r="F555" s="193">
        <v>200</v>
      </c>
      <c r="G555" s="219"/>
      <c r="H555" s="221">
        <v>0</v>
      </c>
      <c r="I555" s="195">
        <f t="shared" si="110"/>
        <v>0</v>
      </c>
    </row>
    <row r="556" spans="2:9" x14ac:dyDescent="0.25">
      <c r="B556" s="200"/>
      <c r="C556" s="201"/>
      <c r="D556" s="202"/>
      <c r="E556" s="200"/>
      <c r="F556" s="194"/>
      <c r="G556" s="220"/>
      <c r="H556" s="222"/>
      <c r="I556" s="196" t="e">
        <f t="shared" si="110"/>
        <v>#DIV/0!</v>
      </c>
    </row>
    <row r="557" spans="2:9" ht="15" hidden="1" customHeight="1" x14ac:dyDescent="0.25">
      <c r="B557" s="187" t="s">
        <v>180</v>
      </c>
      <c r="C557" s="188"/>
      <c r="D557" s="189"/>
      <c r="E557" s="187" t="s">
        <v>181</v>
      </c>
      <c r="F557" s="193">
        <f>SUM(F559)</f>
        <v>12000</v>
      </c>
      <c r="G557" s="219"/>
      <c r="H557" s="221">
        <f>SUM(H559)</f>
        <v>1203.83</v>
      </c>
      <c r="I557" s="195">
        <f t="shared" si="110"/>
        <v>10.031916666666666</v>
      </c>
    </row>
    <row r="558" spans="2:9" ht="15" hidden="1" customHeight="1" x14ac:dyDescent="0.25">
      <c r="B558" s="190"/>
      <c r="C558" s="191"/>
      <c r="D558" s="192"/>
      <c r="E558" s="190"/>
      <c r="F558" s="194"/>
      <c r="G558" s="220"/>
      <c r="H558" s="222"/>
      <c r="I558" s="196" t="e">
        <f t="shared" si="110"/>
        <v>#DIV/0!</v>
      </c>
    </row>
    <row r="559" spans="2:9" ht="15" hidden="1" customHeight="1" x14ac:dyDescent="0.25">
      <c r="B559" s="197">
        <v>4</v>
      </c>
      <c r="C559" s="198"/>
      <c r="D559" s="199"/>
      <c r="E559" s="197" t="s">
        <v>5</v>
      </c>
      <c r="F559" s="193">
        <f>SUM(F561)</f>
        <v>12000</v>
      </c>
      <c r="G559" s="193"/>
      <c r="H559" s="193">
        <f t="shared" ref="H559" si="117">SUM(H561)</f>
        <v>1203.83</v>
      </c>
      <c r="I559" s="195">
        <f t="shared" si="110"/>
        <v>10.031916666666666</v>
      </c>
    </row>
    <row r="560" spans="2:9" ht="15" hidden="1" customHeight="1" x14ac:dyDescent="0.25">
      <c r="B560" s="200"/>
      <c r="C560" s="201"/>
      <c r="D560" s="202"/>
      <c r="E560" s="200"/>
      <c r="F560" s="194"/>
      <c r="G560" s="194"/>
      <c r="H560" s="194"/>
      <c r="I560" s="196" t="e">
        <f t="shared" si="110"/>
        <v>#DIV/0!</v>
      </c>
    </row>
    <row r="561" spans="2:9" ht="15" hidden="1" customHeight="1" x14ac:dyDescent="0.25">
      <c r="B561" s="197">
        <v>42</v>
      </c>
      <c r="C561" s="198"/>
      <c r="D561" s="199"/>
      <c r="E561" s="197" t="s">
        <v>188</v>
      </c>
      <c r="F561" s="193">
        <f>SUM(F573+F580)</f>
        <v>12000</v>
      </c>
      <c r="G561" s="193"/>
      <c r="H561" s="193">
        <f t="shared" ref="H561" si="118">SUM(H573+H580)</f>
        <v>1203.83</v>
      </c>
      <c r="I561" s="195">
        <f t="shared" si="110"/>
        <v>10.031916666666666</v>
      </c>
    </row>
    <row r="562" spans="2:9" ht="15" hidden="1" customHeight="1" x14ac:dyDescent="0.25">
      <c r="B562" s="200"/>
      <c r="C562" s="201"/>
      <c r="D562" s="202"/>
      <c r="E562" s="200"/>
      <c r="F562" s="194"/>
      <c r="G562" s="194"/>
      <c r="H562" s="194"/>
      <c r="I562" s="196" t="e">
        <f t="shared" si="110"/>
        <v>#DIV/0!</v>
      </c>
    </row>
    <row r="563" spans="2:9" ht="15" hidden="1" customHeight="1" x14ac:dyDescent="0.25">
      <c r="B563" s="267" t="s">
        <v>189</v>
      </c>
      <c r="C563" s="268"/>
      <c r="D563" s="269"/>
      <c r="E563" s="273" t="s">
        <v>190</v>
      </c>
      <c r="F563" s="193">
        <f>SUM(F565)</f>
        <v>0</v>
      </c>
      <c r="G563" s="193"/>
      <c r="H563" s="193">
        <f t="shared" ref="H563" si="119">SUM(H565)</f>
        <v>0</v>
      </c>
      <c r="I563" s="195" t="e">
        <f t="shared" si="110"/>
        <v>#DIV/0!</v>
      </c>
    </row>
    <row r="564" spans="2:9" ht="15" hidden="1" customHeight="1" x14ac:dyDescent="0.25">
      <c r="B564" s="270"/>
      <c r="C564" s="271"/>
      <c r="D564" s="272"/>
      <c r="E564" s="274"/>
      <c r="F564" s="194"/>
      <c r="G564" s="194"/>
      <c r="H564" s="194"/>
      <c r="I564" s="196" t="e">
        <f t="shared" si="110"/>
        <v>#DIV/0!</v>
      </c>
    </row>
    <row r="565" spans="2:9" ht="15" hidden="1" customHeight="1" x14ac:dyDescent="0.25">
      <c r="B565" s="187" t="s">
        <v>160</v>
      </c>
      <c r="C565" s="188"/>
      <c r="D565" s="189"/>
      <c r="E565" s="187" t="s">
        <v>161</v>
      </c>
      <c r="F565" s="193"/>
      <c r="G565" s="193"/>
      <c r="H565" s="193"/>
      <c r="I565" s="195" t="e">
        <f t="shared" si="110"/>
        <v>#DIV/0!</v>
      </c>
    </row>
    <row r="566" spans="2:9" ht="15" hidden="1" customHeight="1" x14ac:dyDescent="0.25">
      <c r="B566" s="190"/>
      <c r="C566" s="191"/>
      <c r="D566" s="192"/>
      <c r="E566" s="190"/>
      <c r="F566" s="194"/>
      <c r="G566" s="194"/>
      <c r="H566" s="194"/>
      <c r="I566" s="196" t="e">
        <f t="shared" si="110"/>
        <v>#DIV/0!</v>
      </c>
    </row>
    <row r="567" spans="2:9" x14ac:dyDescent="0.25">
      <c r="B567" s="187" t="s">
        <v>180</v>
      </c>
      <c r="C567" s="188"/>
      <c r="D567" s="189"/>
      <c r="E567" s="187" t="s">
        <v>181</v>
      </c>
      <c r="F567" s="193">
        <f>SUM(F569)</f>
        <v>12000</v>
      </c>
      <c r="G567" s="193"/>
      <c r="H567" s="193">
        <f t="shared" ref="H567" si="120">SUM(H569)</f>
        <v>1203.83</v>
      </c>
      <c r="I567" s="195">
        <f t="shared" si="110"/>
        <v>10.031916666666666</v>
      </c>
    </row>
    <row r="568" spans="2:9" x14ac:dyDescent="0.25">
      <c r="B568" s="190"/>
      <c r="C568" s="191"/>
      <c r="D568" s="192"/>
      <c r="E568" s="190"/>
      <c r="F568" s="194"/>
      <c r="G568" s="194"/>
      <c r="H568" s="194"/>
      <c r="I568" s="196" t="e">
        <f t="shared" si="110"/>
        <v>#DIV/0!</v>
      </c>
    </row>
    <row r="569" spans="2:9" x14ac:dyDescent="0.25">
      <c r="B569" s="197">
        <v>4</v>
      </c>
      <c r="C569" s="198"/>
      <c r="D569" s="199"/>
      <c r="E569" s="197" t="s">
        <v>5</v>
      </c>
      <c r="F569" s="193">
        <f>SUM(F571)</f>
        <v>12000</v>
      </c>
      <c r="G569" s="193"/>
      <c r="H569" s="193">
        <f t="shared" ref="H569" si="121">SUM(H571)</f>
        <v>1203.83</v>
      </c>
      <c r="I569" s="195">
        <f t="shared" si="110"/>
        <v>10.031916666666666</v>
      </c>
    </row>
    <row r="570" spans="2:9" x14ac:dyDescent="0.25">
      <c r="B570" s="200"/>
      <c r="C570" s="201"/>
      <c r="D570" s="202"/>
      <c r="E570" s="200"/>
      <c r="F570" s="194"/>
      <c r="G570" s="194"/>
      <c r="H570" s="194"/>
      <c r="I570" s="196" t="e">
        <f t="shared" si="110"/>
        <v>#DIV/0!</v>
      </c>
    </row>
    <row r="571" spans="2:9" x14ac:dyDescent="0.25">
      <c r="B571" s="197">
        <v>42</v>
      </c>
      <c r="C571" s="198"/>
      <c r="D571" s="199"/>
      <c r="E571" s="197" t="s">
        <v>188</v>
      </c>
      <c r="F571" s="193">
        <f>SUM(F573+F580)</f>
        <v>12000</v>
      </c>
      <c r="G571" s="193"/>
      <c r="H571" s="193">
        <f t="shared" ref="H571" si="122">SUM(H573+H580)</f>
        <v>1203.83</v>
      </c>
      <c r="I571" s="195">
        <f t="shared" si="110"/>
        <v>10.031916666666666</v>
      </c>
    </row>
    <row r="572" spans="2:9" x14ac:dyDescent="0.25">
      <c r="B572" s="200"/>
      <c r="C572" s="201"/>
      <c r="D572" s="202"/>
      <c r="E572" s="200"/>
      <c r="F572" s="194"/>
      <c r="G572" s="194"/>
      <c r="H572" s="194"/>
      <c r="I572" s="196" t="e">
        <f t="shared" si="110"/>
        <v>#DIV/0!</v>
      </c>
    </row>
    <row r="573" spans="2:9" x14ac:dyDescent="0.25">
      <c r="B573" s="197">
        <v>422</v>
      </c>
      <c r="C573" s="198"/>
      <c r="D573" s="199"/>
      <c r="E573" s="234" t="s">
        <v>217</v>
      </c>
      <c r="F573" s="193">
        <f>SUM(F575+F577+F578)</f>
        <v>11700</v>
      </c>
      <c r="G573" s="193"/>
      <c r="H573" s="193">
        <f t="shared" ref="H573" si="123">SUM(H575+H578)</f>
        <v>929.05</v>
      </c>
      <c r="I573" s="195">
        <f t="shared" si="110"/>
        <v>7.9405982905982899</v>
      </c>
    </row>
    <row r="574" spans="2:9" x14ac:dyDescent="0.25">
      <c r="B574" s="200"/>
      <c r="C574" s="201"/>
      <c r="D574" s="202"/>
      <c r="E574" s="235"/>
      <c r="F574" s="194"/>
      <c r="G574" s="194"/>
      <c r="H574" s="194"/>
      <c r="I574" s="196" t="e">
        <f t="shared" si="110"/>
        <v>#DIV/0!</v>
      </c>
    </row>
    <row r="575" spans="2:9" x14ac:dyDescent="0.25">
      <c r="B575" s="197">
        <v>4221</v>
      </c>
      <c r="C575" s="198"/>
      <c r="D575" s="199"/>
      <c r="E575" s="197" t="s">
        <v>128</v>
      </c>
      <c r="F575" s="193">
        <v>4500</v>
      </c>
      <c r="G575" s="219"/>
      <c r="H575" s="221">
        <v>0</v>
      </c>
      <c r="I575" s="195">
        <f t="shared" si="110"/>
        <v>0</v>
      </c>
    </row>
    <row r="576" spans="2:9" x14ac:dyDescent="0.25">
      <c r="B576" s="200"/>
      <c r="C576" s="201"/>
      <c r="D576" s="202"/>
      <c r="E576" s="200"/>
      <c r="F576" s="194"/>
      <c r="G576" s="220"/>
      <c r="H576" s="222"/>
      <c r="I576" s="196" t="e">
        <f t="shared" si="110"/>
        <v>#DIV/0!</v>
      </c>
    </row>
    <row r="577" spans="2:9" ht="30" customHeight="1" x14ac:dyDescent="0.25">
      <c r="B577" s="229">
        <v>4223</v>
      </c>
      <c r="C577" s="230"/>
      <c r="D577" s="231"/>
      <c r="E577" s="141"/>
      <c r="F577" s="142">
        <v>200</v>
      </c>
      <c r="G577" s="145"/>
      <c r="H577" s="146"/>
      <c r="I577" s="143"/>
    </row>
    <row r="578" spans="2:9" x14ac:dyDescent="0.25">
      <c r="B578" s="197">
        <v>4226</v>
      </c>
      <c r="C578" s="198"/>
      <c r="D578" s="199"/>
      <c r="E578" s="197" t="s">
        <v>130</v>
      </c>
      <c r="F578" s="193">
        <v>7000</v>
      </c>
      <c r="G578" s="219"/>
      <c r="H578" s="221">
        <v>929.05</v>
      </c>
      <c r="I578" s="195">
        <f t="shared" si="110"/>
        <v>13.272142857142857</v>
      </c>
    </row>
    <row r="579" spans="2:9" x14ac:dyDescent="0.25">
      <c r="B579" s="200"/>
      <c r="C579" s="201"/>
      <c r="D579" s="202"/>
      <c r="E579" s="200"/>
      <c r="F579" s="194"/>
      <c r="G579" s="220"/>
      <c r="H579" s="222"/>
      <c r="I579" s="196" t="e">
        <f t="shared" si="110"/>
        <v>#DIV/0!</v>
      </c>
    </row>
    <row r="580" spans="2:9" x14ac:dyDescent="0.25">
      <c r="B580" s="197">
        <v>424</v>
      </c>
      <c r="C580" s="198"/>
      <c r="D580" s="199"/>
      <c r="E580" s="234" t="s">
        <v>215</v>
      </c>
      <c r="F580" s="193">
        <f>SUM(F582)</f>
        <v>300</v>
      </c>
      <c r="G580" s="193"/>
      <c r="H580" s="193">
        <f t="shared" ref="H580" si="124">SUM(H582)</f>
        <v>274.77999999999997</v>
      </c>
      <c r="I580" s="195">
        <f t="shared" si="110"/>
        <v>91.593333333333334</v>
      </c>
    </row>
    <row r="581" spans="2:9" x14ac:dyDescent="0.25">
      <c r="B581" s="200"/>
      <c r="C581" s="201"/>
      <c r="D581" s="202"/>
      <c r="E581" s="235"/>
      <c r="F581" s="194"/>
      <c r="G581" s="194"/>
      <c r="H581" s="194"/>
      <c r="I581" s="196" t="e">
        <f t="shared" si="110"/>
        <v>#DIV/0!</v>
      </c>
    </row>
    <row r="582" spans="2:9" x14ac:dyDescent="0.25">
      <c r="B582" s="197">
        <v>4241</v>
      </c>
      <c r="C582" s="198"/>
      <c r="D582" s="199"/>
      <c r="E582" s="197" t="s">
        <v>214</v>
      </c>
      <c r="F582" s="193">
        <v>300</v>
      </c>
      <c r="G582" s="219"/>
      <c r="H582" s="221">
        <v>274.77999999999997</v>
      </c>
      <c r="I582" s="195">
        <f t="shared" si="110"/>
        <v>91.593333333333334</v>
      </c>
    </row>
    <row r="583" spans="2:9" x14ac:dyDescent="0.25">
      <c r="B583" s="200"/>
      <c r="C583" s="201"/>
      <c r="D583" s="202"/>
      <c r="E583" s="200"/>
      <c r="F583" s="194"/>
      <c r="G583" s="220"/>
      <c r="H583" s="222"/>
      <c r="I583" s="196" t="e">
        <f t="shared" si="110"/>
        <v>#DIV/0!</v>
      </c>
    </row>
    <row r="584" spans="2:9" x14ac:dyDescent="0.25">
      <c r="B584" s="203" t="s">
        <v>191</v>
      </c>
      <c r="C584" s="204"/>
      <c r="D584" s="205"/>
      <c r="E584" s="209" t="s">
        <v>192</v>
      </c>
      <c r="F584" s="211">
        <f>SUM(F586)</f>
        <v>5000</v>
      </c>
      <c r="G584" s="213"/>
      <c r="H584" s="215">
        <f>SUM(H586)</f>
        <v>0</v>
      </c>
      <c r="I584" s="217">
        <f t="shared" si="110"/>
        <v>0</v>
      </c>
    </row>
    <row r="585" spans="2:9" x14ac:dyDescent="0.25">
      <c r="B585" s="206"/>
      <c r="C585" s="207"/>
      <c r="D585" s="208"/>
      <c r="E585" s="210"/>
      <c r="F585" s="212"/>
      <c r="G585" s="214"/>
      <c r="H585" s="216"/>
      <c r="I585" s="218" t="e">
        <f t="shared" si="110"/>
        <v>#DIV/0!</v>
      </c>
    </row>
    <row r="586" spans="2:9" ht="15" customHeight="1" x14ac:dyDescent="0.25">
      <c r="B586" s="187" t="s">
        <v>156</v>
      </c>
      <c r="C586" s="188"/>
      <c r="D586" s="189"/>
      <c r="E586" s="187" t="s">
        <v>157</v>
      </c>
      <c r="F586" s="193">
        <f>SUM(F588)</f>
        <v>5000</v>
      </c>
      <c r="G586" s="219"/>
      <c r="H586" s="221">
        <f>SUM(H588)</f>
        <v>0</v>
      </c>
      <c r="I586" s="195">
        <f t="shared" si="110"/>
        <v>0</v>
      </c>
    </row>
    <row r="587" spans="2:9" ht="15" customHeight="1" x14ac:dyDescent="0.25">
      <c r="B587" s="190"/>
      <c r="C587" s="191"/>
      <c r="D587" s="192"/>
      <c r="E587" s="190"/>
      <c r="F587" s="194"/>
      <c r="G587" s="220"/>
      <c r="H587" s="222"/>
      <c r="I587" s="196" t="e">
        <f t="shared" si="110"/>
        <v>#DIV/0!</v>
      </c>
    </row>
    <row r="588" spans="2:9" x14ac:dyDescent="0.25">
      <c r="B588" s="197">
        <v>3</v>
      </c>
      <c r="C588" s="198"/>
      <c r="D588" s="199"/>
      <c r="E588" s="197" t="s">
        <v>3</v>
      </c>
      <c r="F588" s="193">
        <f>SUM(F590)</f>
        <v>5000</v>
      </c>
      <c r="G588" s="193"/>
      <c r="H588" s="193">
        <f t="shared" ref="H588" si="125">SUM(H590)</f>
        <v>0</v>
      </c>
      <c r="I588" s="195">
        <f t="shared" si="110"/>
        <v>0</v>
      </c>
    </row>
    <row r="589" spans="2:9" x14ac:dyDescent="0.25">
      <c r="B589" s="200"/>
      <c r="C589" s="201"/>
      <c r="D589" s="202"/>
      <c r="E589" s="200"/>
      <c r="F589" s="194"/>
      <c r="G589" s="194"/>
      <c r="H589" s="194"/>
      <c r="I589" s="196" t="e">
        <f t="shared" si="110"/>
        <v>#DIV/0!</v>
      </c>
    </row>
    <row r="590" spans="2:9" x14ac:dyDescent="0.25">
      <c r="B590" s="197">
        <v>32</v>
      </c>
      <c r="C590" s="198"/>
      <c r="D590" s="199"/>
      <c r="E590" s="197" t="s">
        <v>12</v>
      </c>
      <c r="F590" s="193">
        <f>SUM(F592)</f>
        <v>5000</v>
      </c>
      <c r="G590" s="193"/>
      <c r="H590" s="193">
        <f t="shared" ref="H590" si="126">SUM(H592)</f>
        <v>0</v>
      </c>
      <c r="I590" s="195">
        <f t="shared" si="110"/>
        <v>0</v>
      </c>
    </row>
    <row r="591" spans="2:9" x14ac:dyDescent="0.25">
      <c r="B591" s="200"/>
      <c r="C591" s="201"/>
      <c r="D591" s="202"/>
      <c r="E591" s="200"/>
      <c r="F591" s="194"/>
      <c r="G591" s="194"/>
      <c r="H591" s="194"/>
      <c r="I591" s="196" t="e">
        <f t="shared" si="110"/>
        <v>#DIV/0!</v>
      </c>
    </row>
    <row r="592" spans="2:9" ht="30" customHeight="1" x14ac:dyDescent="0.25">
      <c r="B592" s="182">
        <v>322</v>
      </c>
      <c r="C592" s="182"/>
      <c r="D592" s="182"/>
      <c r="E592" s="90" t="s">
        <v>209</v>
      </c>
      <c r="F592" s="96">
        <f>SUM(F593)</f>
        <v>5000</v>
      </c>
      <c r="G592" s="102"/>
      <c r="H592" s="105">
        <f>SUM(H593)</f>
        <v>0</v>
      </c>
      <c r="I592" s="106">
        <f t="shared" si="110"/>
        <v>0</v>
      </c>
    </row>
    <row r="593" spans="2:9" ht="30" customHeight="1" x14ac:dyDescent="0.25">
      <c r="B593" s="182">
        <v>3222</v>
      </c>
      <c r="C593" s="182"/>
      <c r="D593" s="182"/>
      <c r="E593" s="90" t="s">
        <v>117</v>
      </c>
      <c r="F593" s="96">
        <v>5000</v>
      </c>
      <c r="G593" s="102"/>
      <c r="H593" s="105">
        <v>0</v>
      </c>
      <c r="I593" s="106">
        <f t="shared" si="110"/>
        <v>0</v>
      </c>
    </row>
    <row r="594" spans="2:9" x14ac:dyDescent="0.25">
      <c r="B594" s="203" t="s">
        <v>193</v>
      </c>
      <c r="C594" s="204"/>
      <c r="D594" s="205"/>
      <c r="E594" s="209" t="s">
        <v>194</v>
      </c>
      <c r="F594" s="211">
        <f>SUM(F596)</f>
        <v>0</v>
      </c>
      <c r="G594" s="213"/>
      <c r="H594" s="215">
        <f>SUM(H596)</f>
        <v>0</v>
      </c>
      <c r="I594" s="217" t="e">
        <f t="shared" si="110"/>
        <v>#DIV/0!</v>
      </c>
    </row>
    <row r="595" spans="2:9" x14ac:dyDescent="0.25">
      <c r="B595" s="206"/>
      <c r="C595" s="207"/>
      <c r="D595" s="208"/>
      <c r="E595" s="210"/>
      <c r="F595" s="212"/>
      <c r="G595" s="214"/>
      <c r="H595" s="216"/>
      <c r="I595" s="218" t="e">
        <f t="shared" si="110"/>
        <v>#DIV/0!</v>
      </c>
    </row>
    <row r="596" spans="2:9" ht="15" customHeight="1" x14ac:dyDescent="0.25">
      <c r="B596" s="187" t="s">
        <v>156</v>
      </c>
      <c r="C596" s="188"/>
      <c r="D596" s="189"/>
      <c r="E596" s="187" t="s">
        <v>157</v>
      </c>
      <c r="F596" s="193">
        <f>SUM(F598)</f>
        <v>0</v>
      </c>
      <c r="G596" s="219"/>
      <c r="H596" s="221">
        <f>SUM(H598)</f>
        <v>0</v>
      </c>
      <c r="I596" s="195" t="e">
        <f t="shared" si="110"/>
        <v>#DIV/0!</v>
      </c>
    </row>
    <row r="597" spans="2:9" ht="15" customHeight="1" x14ac:dyDescent="0.25">
      <c r="B597" s="190"/>
      <c r="C597" s="191"/>
      <c r="D597" s="192"/>
      <c r="E597" s="190"/>
      <c r="F597" s="194"/>
      <c r="G597" s="220"/>
      <c r="H597" s="222"/>
      <c r="I597" s="196" t="e">
        <f t="shared" si="110"/>
        <v>#DIV/0!</v>
      </c>
    </row>
    <row r="598" spans="2:9" x14ac:dyDescent="0.25">
      <c r="B598" s="197">
        <v>3</v>
      </c>
      <c r="C598" s="198"/>
      <c r="D598" s="199"/>
      <c r="E598" s="197" t="s">
        <v>3</v>
      </c>
      <c r="F598" s="193">
        <f>SUM(F600)</f>
        <v>0</v>
      </c>
      <c r="G598" s="193"/>
      <c r="H598" s="193">
        <f t="shared" ref="H598" si="127">SUM(H600)</f>
        <v>0</v>
      </c>
      <c r="I598" s="195" t="e">
        <f t="shared" si="110"/>
        <v>#DIV/0!</v>
      </c>
    </row>
    <row r="599" spans="2:9" x14ac:dyDescent="0.25">
      <c r="B599" s="200"/>
      <c r="C599" s="201"/>
      <c r="D599" s="202"/>
      <c r="E599" s="200"/>
      <c r="F599" s="194"/>
      <c r="G599" s="194"/>
      <c r="H599" s="194"/>
      <c r="I599" s="196" t="e">
        <f t="shared" si="110"/>
        <v>#DIV/0!</v>
      </c>
    </row>
    <row r="600" spans="2:9" x14ac:dyDescent="0.25">
      <c r="B600" s="197">
        <v>32</v>
      </c>
      <c r="C600" s="198"/>
      <c r="D600" s="199"/>
      <c r="E600" s="197" t="s">
        <v>12</v>
      </c>
      <c r="F600" s="193">
        <f>SUM(F602)</f>
        <v>0</v>
      </c>
      <c r="G600" s="193"/>
      <c r="H600" s="193">
        <f t="shared" ref="H600" si="128">SUM(H602)</f>
        <v>0</v>
      </c>
      <c r="I600" s="195" t="e">
        <f t="shared" si="110"/>
        <v>#DIV/0!</v>
      </c>
    </row>
    <row r="601" spans="2:9" x14ac:dyDescent="0.25">
      <c r="B601" s="200"/>
      <c r="C601" s="201"/>
      <c r="D601" s="202"/>
      <c r="E601" s="200"/>
      <c r="F601" s="194"/>
      <c r="G601" s="194"/>
      <c r="H601" s="194"/>
      <c r="I601" s="196" t="e">
        <f t="shared" si="110"/>
        <v>#DIV/0!</v>
      </c>
    </row>
    <row r="602" spans="2:9" ht="30" customHeight="1" x14ac:dyDescent="0.25">
      <c r="B602" s="182">
        <v>322</v>
      </c>
      <c r="C602" s="182"/>
      <c r="D602" s="182"/>
      <c r="E602" s="90" t="s">
        <v>209</v>
      </c>
      <c r="F602" s="96">
        <f>SUM(F603)</f>
        <v>0</v>
      </c>
      <c r="G602" s="102"/>
      <c r="H602" s="105">
        <f>SUM(H603)</f>
        <v>0</v>
      </c>
      <c r="I602" s="106" t="e">
        <f t="shared" ref="I602:I665" si="129">SUM(H602/F602*100)</f>
        <v>#DIV/0!</v>
      </c>
    </row>
    <row r="603" spans="2:9" ht="30" customHeight="1" x14ac:dyDescent="0.25">
      <c r="B603" s="182">
        <v>3222</v>
      </c>
      <c r="C603" s="182"/>
      <c r="D603" s="182"/>
      <c r="E603" s="90" t="s">
        <v>117</v>
      </c>
      <c r="F603" s="96">
        <v>0</v>
      </c>
      <c r="G603" s="102"/>
      <c r="H603" s="105">
        <v>0</v>
      </c>
      <c r="I603" s="106" t="e">
        <f t="shared" si="129"/>
        <v>#DIV/0!</v>
      </c>
    </row>
    <row r="604" spans="2:9" x14ac:dyDescent="0.25">
      <c r="B604" s="203" t="s">
        <v>195</v>
      </c>
      <c r="C604" s="204"/>
      <c r="D604" s="205"/>
      <c r="E604" s="209" t="s">
        <v>196</v>
      </c>
      <c r="F604" s="211">
        <f>SUM(F606)</f>
        <v>700</v>
      </c>
      <c r="G604" s="213"/>
      <c r="H604" s="215">
        <f>SUM(H606)</f>
        <v>0</v>
      </c>
      <c r="I604" s="217">
        <f t="shared" si="129"/>
        <v>0</v>
      </c>
    </row>
    <row r="605" spans="2:9" x14ac:dyDescent="0.25">
      <c r="B605" s="206"/>
      <c r="C605" s="207"/>
      <c r="D605" s="208"/>
      <c r="E605" s="210"/>
      <c r="F605" s="212"/>
      <c r="G605" s="214"/>
      <c r="H605" s="216"/>
      <c r="I605" s="218" t="e">
        <f t="shared" si="129"/>
        <v>#DIV/0!</v>
      </c>
    </row>
    <row r="606" spans="2:9" x14ac:dyDescent="0.25">
      <c r="B606" s="187" t="s">
        <v>156</v>
      </c>
      <c r="C606" s="188"/>
      <c r="D606" s="189"/>
      <c r="E606" s="187" t="s">
        <v>157</v>
      </c>
      <c r="F606" s="193">
        <f>SUM(F608)</f>
        <v>700</v>
      </c>
      <c r="G606" s="219"/>
      <c r="H606" s="221">
        <f>SUM(H608)</f>
        <v>0</v>
      </c>
      <c r="I606" s="195">
        <f t="shared" si="129"/>
        <v>0</v>
      </c>
    </row>
    <row r="607" spans="2:9" x14ac:dyDescent="0.25">
      <c r="B607" s="190"/>
      <c r="C607" s="191"/>
      <c r="D607" s="192"/>
      <c r="E607" s="190"/>
      <c r="F607" s="194"/>
      <c r="G607" s="220"/>
      <c r="H607" s="222"/>
      <c r="I607" s="196" t="e">
        <f t="shared" si="129"/>
        <v>#DIV/0!</v>
      </c>
    </row>
    <row r="608" spans="2:9" x14ac:dyDescent="0.25">
      <c r="B608" s="197">
        <v>3</v>
      </c>
      <c r="C608" s="198"/>
      <c r="D608" s="199"/>
      <c r="E608" s="197" t="s">
        <v>3</v>
      </c>
      <c r="F608" s="193">
        <f>SUM(F610)</f>
        <v>700</v>
      </c>
      <c r="G608" s="225"/>
      <c r="H608" s="193">
        <f t="shared" ref="H608" si="130">SUM(H610)</f>
        <v>0</v>
      </c>
      <c r="I608" s="195">
        <f t="shared" si="129"/>
        <v>0</v>
      </c>
    </row>
    <row r="609" spans="2:9" x14ac:dyDescent="0.25">
      <c r="B609" s="200"/>
      <c r="C609" s="201"/>
      <c r="D609" s="202"/>
      <c r="E609" s="200"/>
      <c r="F609" s="194"/>
      <c r="G609" s="226"/>
      <c r="H609" s="194"/>
      <c r="I609" s="196" t="e">
        <f t="shared" si="129"/>
        <v>#DIV/0!</v>
      </c>
    </row>
    <row r="610" spans="2:9" x14ac:dyDescent="0.25">
      <c r="B610" s="197">
        <v>32</v>
      </c>
      <c r="C610" s="198"/>
      <c r="D610" s="199"/>
      <c r="E610" s="197" t="s">
        <v>12</v>
      </c>
      <c r="F610" s="193">
        <f>SUM(F612+F618+F621)</f>
        <v>700</v>
      </c>
      <c r="G610" s="193"/>
      <c r="H610" s="193">
        <f t="shared" ref="H610" si="131">SUM(H612+H618+H621)</f>
        <v>0</v>
      </c>
      <c r="I610" s="195">
        <f t="shared" si="129"/>
        <v>0</v>
      </c>
    </row>
    <row r="611" spans="2:9" x14ac:dyDescent="0.25">
      <c r="B611" s="200"/>
      <c r="C611" s="201"/>
      <c r="D611" s="202"/>
      <c r="E611" s="200"/>
      <c r="F611" s="194"/>
      <c r="G611" s="194"/>
      <c r="H611" s="194"/>
      <c r="I611" s="196" t="e">
        <f t="shared" si="129"/>
        <v>#DIV/0!</v>
      </c>
    </row>
    <row r="612" spans="2:9" x14ac:dyDescent="0.25">
      <c r="B612" s="197">
        <v>321</v>
      </c>
      <c r="C612" s="198"/>
      <c r="D612" s="199"/>
      <c r="E612" s="232" t="s">
        <v>27</v>
      </c>
      <c r="F612" s="193">
        <f>SUM(F614+F616)</f>
        <v>120</v>
      </c>
      <c r="G612" s="193"/>
      <c r="H612" s="193">
        <f t="shared" ref="H612" si="132">SUM(H614+H616)</f>
        <v>0</v>
      </c>
      <c r="I612" s="195">
        <f t="shared" si="129"/>
        <v>0</v>
      </c>
    </row>
    <row r="613" spans="2:9" x14ac:dyDescent="0.25">
      <c r="B613" s="200"/>
      <c r="C613" s="201"/>
      <c r="D613" s="202"/>
      <c r="E613" s="233"/>
      <c r="F613" s="194"/>
      <c r="G613" s="194"/>
      <c r="H613" s="194"/>
      <c r="I613" s="196" t="e">
        <f t="shared" si="129"/>
        <v>#DIV/0!</v>
      </c>
    </row>
    <row r="614" spans="2:9" ht="15" customHeight="1" x14ac:dyDescent="0.25">
      <c r="B614" s="197">
        <v>3211</v>
      </c>
      <c r="C614" s="198"/>
      <c r="D614" s="199"/>
      <c r="E614" s="197" t="s">
        <v>28</v>
      </c>
      <c r="F614" s="193">
        <v>60</v>
      </c>
      <c r="G614" s="219"/>
      <c r="H614" s="221">
        <v>0</v>
      </c>
      <c r="I614" s="195">
        <f t="shared" si="129"/>
        <v>0</v>
      </c>
    </row>
    <row r="615" spans="2:9" ht="15" customHeight="1" x14ac:dyDescent="0.25">
      <c r="B615" s="200"/>
      <c r="C615" s="201"/>
      <c r="D615" s="202"/>
      <c r="E615" s="200"/>
      <c r="F615" s="194"/>
      <c r="G615" s="220"/>
      <c r="H615" s="222"/>
      <c r="I615" s="196" t="e">
        <f t="shared" si="129"/>
        <v>#DIV/0!</v>
      </c>
    </row>
    <row r="616" spans="2:9" ht="15" customHeight="1" x14ac:dyDescent="0.25">
      <c r="B616" s="197">
        <v>3213</v>
      </c>
      <c r="C616" s="198"/>
      <c r="D616" s="199"/>
      <c r="E616" s="197" t="s">
        <v>120</v>
      </c>
      <c r="F616" s="193">
        <v>60</v>
      </c>
      <c r="G616" s="219"/>
      <c r="H616" s="221">
        <v>0</v>
      </c>
      <c r="I616" s="195">
        <f t="shared" si="129"/>
        <v>0</v>
      </c>
    </row>
    <row r="617" spans="2:9" x14ac:dyDescent="0.25">
      <c r="B617" s="200"/>
      <c r="C617" s="201"/>
      <c r="D617" s="202"/>
      <c r="E617" s="200"/>
      <c r="F617" s="194"/>
      <c r="G617" s="220"/>
      <c r="H617" s="222"/>
      <c r="I617" s="196" t="e">
        <f t="shared" si="129"/>
        <v>#DIV/0!</v>
      </c>
    </row>
    <row r="618" spans="2:9" x14ac:dyDescent="0.25">
      <c r="B618" s="182">
        <v>322</v>
      </c>
      <c r="C618" s="182"/>
      <c r="D618" s="182"/>
      <c r="E618" s="182" t="s">
        <v>12</v>
      </c>
      <c r="F618" s="183">
        <f>SUM(F620)</f>
        <v>80</v>
      </c>
      <c r="G618" s="183"/>
      <c r="H618" s="183">
        <f t="shared" ref="H618" si="133">SUM(H620)</f>
        <v>0</v>
      </c>
      <c r="I618" s="186">
        <f t="shared" si="129"/>
        <v>0</v>
      </c>
    </row>
    <row r="619" spans="2:9" x14ac:dyDescent="0.25">
      <c r="B619" s="182"/>
      <c r="C619" s="182"/>
      <c r="D619" s="182"/>
      <c r="E619" s="182"/>
      <c r="F619" s="183"/>
      <c r="G619" s="183"/>
      <c r="H619" s="183"/>
      <c r="I619" s="186" t="e">
        <f t="shared" si="129"/>
        <v>#DIV/0!</v>
      </c>
    </row>
    <row r="620" spans="2:9" ht="30" customHeight="1" x14ac:dyDescent="0.25">
      <c r="B620" s="182">
        <v>3221</v>
      </c>
      <c r="C620" s="182"/>
      <c r="D620" s="182"/>
      <c r="E620" s="90" t="s">
        <v>216</v>
      </c>
      <c r="F620" s="54">
        <v>80</v>
      </c>
      <c r="G620" s="32"/>
      <c r="H620" s="106">
        <v>0</v>
      </c>
      <c r="I620" s="106">
        <f t="shared" si="129"/>
        <v>0</v>
      </c>
    </row>
    <row r="621" spans="2:9" ht="30" customHeight="1" x14ac:dyDescent="0.25">
      <c r="B621" s="182">
        <v>323</v>
      </c>
      <c r="C621" s="182"/>
      <c r="D621" s="182"/>
      <c r="E621" s="103" t="s">
        <v>121</v>
      </c>
      <c r="F621" s="54">
        <f>SUM(F622)</f>
        <v>500</v>
      </c>
      <c r="G621" s="54"/>
      <c r="H621" s="105">
        <f t="shared" ref="H621" si="134">SUM(H622)</f>
        <v>0</v>
      </c>
      <c r="I621" s="106">
        <f t="shared" si="129"/>
        <v>0</v>
      </c>
    </row>
    <row r="622" spans="2:9" ht="30" customHeight="1" x14ac:dyDescent="0.25">
      <c r="B622" s="182">
        <v>3231</v>
      </c>
      <c r="C622" s="182"/>
      <c r="D622" s="182"/>
      <c r="E622" s="103" t="s">
        <v>99</v>
      </c>
      <c r="F622" s="54">
        <v>500</v>
      </c>
      <c r="G622" s="32"/>
      <c r="H622" s="106">
        <v>0</v>
      </c>
      <c r="I622" s="106">
        <f t="shared" si="129"/>
        <v>0</v>
      </c>
    </row>
    <row r="623" spans="2:9" x14ac:dyDescent="0.25">
      <c r="B623" s="203" t="s">
        <v>197</v>
      </c>
      <c r="C623" s="204"/>
      <c r="D623" s="205"/>
      <c r="E623" s="209" t="s">
        <v>198</v>
      </c>
      <c r="F623" s="211">
        <f>SUM(F625)</f>
        <v>25000</v>
      </c>
      <c r="G623" s="213"/>
      <c r="H623" s="215">
        <f>SUM(H625)</f>
        <v>64.290000000000006</v>
      </c>
      <c r="I623" s="217">
        <f t="shared" si="129"/>
        <v>0.25716000000000006</v>
      </c>
    </row>
    <row r="624" spans="2:9" x14ac:dyDescent="0.25">
      <c r="B624" s="206"/>
      <c r="C624" s="207"/>
      <c r="D624" s="208"/>
      <c r="E624" s="210"/>
      <c r="F624" s="212"/>
      <c r="G624" s="214"/>
      <c r="H624" s="216"/>
      <c r="I624" s="218" t="e">
        <f t="shared" si="129"/>
        <v>#DIV/0!</v>
      </c>
    </row>
    <row r="625" spans="2:9" x14ac:dyDescent="0.25">
      <c r="B625" s="187" t="s">
        <v>160</v>
      </c>
      <c r="C625" s="188"/>
      <c r="D625" s="189"/>
      <c r="E625" s="187" t="s">
        <v>161</v>
      </c>
      <c r="F625" s="193">
        <f>SUM(F627)</f>
        <v>25000</v>
      </c>
      <c r="G625" s="219"/>
      <c r="H625" s="221">
        <f>SUM(H627)</f>
        <v>64.290000000000006</v>
      </c>
      <c r="I625" s="195">
        <f t="shared" si="129"/>
        <v>0.25716000000000006</v>
      </c>
    </row>
    <row r="626" spans="2:9" x14ac:dyDescent="0.25">
      <c r="B626" s="190"/>
      <c r="C626" s="191"/>
      <c r="D626" s="192"/>
      <c r="E626" s="190"/>
      <c r="F626" s="194"/>
      <c r="G626" s="220"/>
      <c r="H626" s="222"/>
      <c r="I626" s="196" t="e">
        <f t="shared" si="129"/>
        <v>#DIV/0!</v>
      </c>
    </row>
    <row r="627" spans="2:9" x14ac:dyDescent="0.25">
      <c r="B627" s="197">
        <v>4</v>
      </c>
      <c r="C627" s="198"/>
      <c r="D627" s="199"/>
      <c r="E627" s="197" t="s">
        <v>5</v>
      </c>
      <c r="F627" s="193">
        <f>SUM(F629)</f>
        <v>25000</v>
      </c>
      <c r="G627" s="219"/>
      <c r="H627" s="221">
        <f>SUM(H629)</f>
        <v>64.290000000000006</v>
      </c>
      <c r="I627" s="195">
        <f t="shared" si="129"/>
        <v>0.25716000000000006</v>
      </c>
    </row>
    <row r="628" spans="2:9" x14ac:dyDescent="0.25">
      <c r="B628" s="200"/>
      <c r="C628" s="201"/>
      <c r="D628" s="202"/>
      <c r="E628" s="200"/>
      <c r="F628" s="194"/>
      <c r="G628" s="220"/>
      <c r="H628" s="222"/>
      <c r="I628" s="196" t="e">
        <f t="shared" si="129"/>
        <v>#DIV/0!</v>
      </c>
    </row>
    <row r="629" spans="2:9" x14ac:dyDescent="0.25">
      <c r="B629" s="197">
        <v>42</v>
      </c>
      <c r="C629" s="198"/>
      <c r="D629" s="199"/>
      <c r="E629" s="197" t="s">
        <v>188</v>
      </c>
      <c r="F629" s="193">
        <f>SUM(F631)</f>
        <v>25000</v>
      </c>
      <c r="G629" s="219"/>
      <c r="H629" s="221">
        <f>SUM(H631)</f>
        <v>64.290000000000006</v>
      </c>
      <c r="I629" s="195">
        <f t="shared" si="129"/>
        <v>0.25716000000000006</v>
      </c>
    </row>
    <row r="630" spans="2:9" x14ac:dyDescent="0.25">
      <c r="B630" s="200"/>
      <c r="C630" s="201"/>
      <c r="D630" s="202"/>
      <c r="E630" s="200"/>
      <c r="F630" s="194"/>
      <c r="G630" s="220"/>
      <c r="H630" s="222"/>
      <c r="I630" s="196" t="e">
        <f t="shared" si="129"/>
        <v>#DIV/0!</v>
      </c>
    </row>
    <row r="631" spans="2:9" x14ac:dyDescent="0.25">
      <c r="B631" s="197">
        <v>424</v>
      </c>
      <c r="C631" s="198"/>
      <c r="D631" s="199"/>
      <c r="E631" s="234" t="s">
        <v>215</v>
      </c>
      <c r="F631" s="193">
        <f>SUM(F633)</f>
        <v>25000</v>
      </c>
      <c r="G631" s="219"/>
      <c r="H631" s="221">
        <f>SUM(H633)</f>
        <v>64.290000000000006</v>
      </c>
      <c r="I631" s="195">
        <f t="shared" si="129"/>
        <v>0.25716000000000006</v>
      </c>
    </row>
    <row r="632" spans="2:9" x14ac:dyDescent="0.25">
      <c r="B632" s="200"/>
      <c r="C632" s="201"/>
      <c r="D632" s="202"/>
      <c r="E632" s="235"/>
      <c r="F632" s="194"/>
      <c r="G632" s="220"/>
      <c r="H632" s="222"/>
      <c r="I632" s="196" t="e">
        <f t="shared" si="129"/>
        <v>#DIV/0!</v>
      </c>
    </row>
    <row r="633" spans="2:9" x14ac:dyDescent="0.25">
      <c r="B633" s="197">
        <v>4241</v>
      </c>
      <c r="C633" s="198"/>
      <c r="D633" s="199"/>
      <c r="E633" s="197" t="s">
        <v>214</v>
      </c>
      <c r="F633" s="193">
        <v>25000</v>
      </c>
      <c r="G633" s="219"/>
      <c r="H633" s="221">
        <v>64.290000000000006</v>
      </c>
      <c r="I633" s="195">
        <f t="shared" si="129"/>
        <v>0.25716000000000006</v>
      </c>
    </row>
    <row r="634" spans="2:9" x14ac:dyDescent="0.25">
      <c r="B634" s="200"/>
      <c r="C634" s="201"/>
      <c r="D634" s="202"/>
      <c r="E634" s="200"/>
      <c r="F634" s="194"/>
      <c r="G634" s="220"/>
      <c r="H634" s="222"/>
      <c r="I634" s="196" t="e">
        <f t="shared" si="129"/>
        <v>#DIV/0!</v>
      </c>
    </row>
    <row r="635" spans="2:9" x14ac:dyDescent="0.25">
      <c r="B635" s="203" t="s">
        <v>199</v>
      </c>
      <c r="C635" s="204"/>
      <c r="D635" s="205"/>
      <c r="E635" s="209" t="s">
        <v>200</v>
      </c>
      <c r="F635" s="211">
        <f>SUM(F637+F647)</f>
        <v>32000</v>
      </c>
      <c r="G635" s="213"/>
      <c r="H635" s="215">
        <f>SUM(H637+H647)</f>
        <v>64.89</v>
      </c>
      <c r="I635" s="217">
        <f t="shared" si="129"/>
        <v>0.20278125000000002</v>
      </c>
    </row>
    <row r="636" spans="2:9" x14ac:dyDescent="0.25">
      <c r="B636" s="206"/>
      <c r="C636" s="207"/>
      <c r="D636" s="208"/>
      <c r="E636" s="210"/>
      <c r="F636" s="212"/>
      <c r="G636" s="214"/>
      <c r="H636" s="216"/>
      <c r="I636" s="218" t="e">
        <f t="shared" si="129"/>
        <v>#DIV/0!</v>
      </c>
    </row>
    <row r="637" spans="2:9" x14ac:dyDescent="0.25">
      <c r="B637" s="187" t="s">
        <v>156</v>
      </c>
      <c r="C637" s="188"/>
      <c r="D637" s="189"/>
      <c r="E637" s="187" t="s">
        <v>157</v>
      </c>
      <c r="F637" s="193">
        <f>SUM(F639)</f>
        <v>31500</v>
      </c>
      <c r="G637" s="219"/>
      <c r="H637" s="221">
        <f>SUM(H639)</f>
        <v>64.89</v>
      </c>
      <c r="I637" s="195">
        <f t="shared" si="129"/>
        <v>0.20600000000000002</v>
      </c>
    </row>
    <row r="638" spans="2:9" x14ac:dyDescent="0.25">
      <c r="B638" s="190"/>
      <c r="C638" s="191"/>
      <c r="D638" s="192"/>
      <c r="E638" s="190"/>
      <c r="F638" s="194"/>
      <c r="G638" s="220"/>
      <c r="H638" s="222"/>
      <c r="I638" s="196" t="e">
        <f t="shared" si="129"/>
        <v>#DIV/0!</v>
      </c>
    </row>
    <row r="639" spans="2:9" x14ac:dyDescent="0.25">
      <c r="B639" s="197">
        <v>3</v>
      </c>
      <c r="C639" s="198"/>
      <c r="D639" s="199"/>
      <c r="E639" s="197" t="s">
        <v>3</v>
      </c>
      <c r="F639" s="193">
        <f>SUM(F641)</f>
        <v>31500</v>
      </c>
      <c r="G639" s="219"/>
      <c r="H639" s="221">
        <f>SUM(H641)</f>
        <v>64.89</v>
      </c>
      <c r="I639" s="195">
        <f t="shared" si="129"/>
        <v>0.20600000000000002</v>
      </c>
    </row>
    <row r="640" spans="2:9" x14ac:dyDescent="0.25">
      <c r="B640" s="200"/>
      <c r="C640" s="201"/>
      <c r="D640" s="202"/>
      <c r="E640" s="200"/>
      <c r="F640" s="194"/>
      <c r="G640" s="220"/>
      <c r="H640" s="222"/>
      <c r="I640" s="196" t="e">
        <f t="shared" si="129"/>
        <v>#DIV/0!</v>
      </c>
    </row>
    <row r="641" spans="2:9" x14ac:dyDescent="0.25">
      <c r="B641" s="197">
        <v>37</v>
      </c>
      <c r="C641" s="198"/>
      <c r="D641" s="199"/>
      <c r="E641" s="197" t="s">
        <v>201</v>
      </c>
      <c r="F641" s="193">
        <f>SUM(F643)</f>
        <v>31500</v>
      </c>
      <c r="G641" s="219"/>
      <c r="H641" s="221">
        <f>SUM(H643)</f>
        <v>64.89</v>
      </c>
      <c r="I641" s="195">
        <f t="shared" si="129"/>
        <v>0.20600000000000002</v>
      </c>
    </row>
    <row r="642" spans="2:9" x14ac:dyDescent="0.25">
      <c r="B642" s="200"/>
      <c r="C642" s="201"/>
      <c r="D642" s="202"/>
      <c r="E642" s="200"/>
      <c r="F642" s="194"/>
      <c r="G642" s="220"/>
      <c r="H642" s="222"/>
      <c r="I642" s="196" t="e">
        <f t="shared" si="129"/>
        <v>#DIV/0!</v>
      </c>
    </row>
    <row r="643" spans="2:9" x14ac:dyDescent="0.25">
      <c r="B643" s="197">
        <v>372</v>
      </c>
      <c r="C643" s="198"/>
      <c r="D643" s="199"/>
      <c r="E643" s="234" t="s">
        <v>212</v>
      </c>
      <c r="F643" s="193">
        <f>SUM(F645)</f>
        <v>31500</v>
      </c>
      <c r="G643" s="219"/>
      <c r="H643" s="221">
        <f>SUM(H645)</f>
        <v>64.89</v>
      </c>
      <c r="I643" s="195">
        <f t="shared" si="129"/>
        <v>0.20600000000000002</v>
      </c>
    </row>
    <row r="644" spans="2:9" x14ac:dyDescent="0.25">
      <c r="B644" s="200"/>
      <c r="C644" s="201"/>
      <c r="D644" s="202"/>
      <c r="E644" s="235"/>
      <c r="F644" s="194"/>
      <c r="G644" s="220"/>
      <c r="H644" s="222"/>
      <c r="I644" s="196" t="e">
        <f t="shared" si="129"/>
        <v>#DIV/0!</v>
      </c>
    </row>
    <row r="645" spans="2:9" x14ac:dyDescent="0.25">
      <c r="B645" s="197">
        <v>3722</v>
      </c>
      <c r="C645" s="198"/>
      <c r="D645" s="199"/>
      <c r="E645" s="197" t="s">
        <v>213</v>
      </c>
      <c r="F645" s="193">
        <v>31500</v>
      </c>
      <c r="G645" s="219"/>
      <c r="H645" s="221">
        <v>64.89</v>
      </c>
      <c r="I645" s="195">
        <f t="shared" si="129"/>
        <v>0.20600000000000002</v>
      </c>
    </row>
    <row r="646" spans="2:9" x14ac:dyDescent="0.25">
      <c r="B646" s="200"/>
      <c r="C646" s="201"/>
      <c r="D646" s="202"/>
      <c r="E646" s="200"/>
      <c r="F646" s="194"/>
      <c r="G646" s="220"/>
      <c r="H646" s="222"/>
      <c r="I646" s="196" t="e">
        <f t="shared" si="129"/>
        <v>#DIV/0!</v>
      </c>
    </row>
    <row r="647" spans="2:9" x14ac:dyDescent="0.25">
      <c r="B647" s="187" t="s">
        <v>160</v>
      </c>
      <c r="C647" s="188"/>
      <c r="D647" s="189"/>
      <c r="E647" s="187" t="s">
        <v>161</v>
      </c>
      <c r="F647" s="193">
        <f>SUM(F649)</f>
        <v>500</v>
      </c>
      <c r="G647" s="219"/>
      <c r="H647" s="221">
        <f>SUM(H649)</f>
        <v>0</v>
      </c>
      <c r="I647" s="195">
        <f t="shared" si="129"/>
        <v>0</v>
      </c>
    </row>
    <row r="648" spans="2:9" x14ac:dyDescent="0.25">
      <c r="B648" s="190"/>
      <c r="C648" s="191"/>
      <c r="D648" s="192"/>
      <c r="E648" s="190"/>
      <c r="F648" s="194"/>
      <c r="G648" s="220"/>
      <c r="H648" s="222"/>
      <c r="I648" s="196" t="e">
        <f t="shared" si="129"/>
        <v>#DIV/0!</v>
      </c>
    </row>
    <row r="649" spans="2:9" x14ac:dyDescent="0.25">
      <c r="B649" s="197">
        <v>3</v>
      </c>
      <c r="C649" s="198"/>
      <c r="D649" s="199"/>
      <c r="E649" s="197" t="s">
        <v>3</v>
      </c>
      <c r="F649" s="193">
        <f>SUM(F651)</f>
        <v>500</v>
      </c>
      <c r="G649" s="219"/>
      <c r="H649" s="221">
        <f>SUM(H651)</f>
        <v>0</v>
      </c>
      <c r="I649" s="195">
        <f t="shared" si="129"/>
        <v>0</v>
      </c>
    </row>
    <row r="650" spans="2:9" x14ac:dyDescent="0.25">
      <c r="B650" s="200"/>
      <c r="C650" s="201"/>
      <c r="D650" s="202"/>
      <c r="E650" s="200"/>
      <c r="F650" s="194"/>
      <c r="G650" s="220"/>
      <c r="H650" s="222"/>
      <c r="I650" s="196" t="e">
        <f t="shared" si="129"/>
        <v>#DIV/0!</v>
      </c>
    </row>
    <row r="651" spans="2:9" x14ac:dyDescent="0.25">
      <c r="B651" s="197">
        <v>37</v>
      </c>
      <c r="C651" s="198"/>
      <c r="D651" s="199"/>
      <c r="E651" s="197" t="s">
        <v>201</v>
      </c>
      <c r="F651" s="193">
        <f>SUM(F653)</f>
        <v>500</v>
      </c>
      <c r="G651" s="219"/>
      <c r="H651" s="221">
        <f>SUM(H653)</f>
        <v>0</v>
      </c>
      <c r="I651" s="195">
        <f t="shared" si="129"/>
        <v>0</v>
      </c>
    </row>
    <row r="652" spans="2:9" x14ac:dyDescent="0.25">
      <c r="B652" s="200"/>
      <c r="C652" s="201"/>
      <c r="D652" s="202"/>
      <c r="E652" s="200"/>
      <c r="F652" s="194"/>
      <c r="G652" s="220"/>
      <c r="H652" s="222"/>
      <c r="I652" s="196" t="e">
        <f t="shared" si="129"/>
        <v>#DIV/0!</v>
      </c>
    </row>
    <row r="653" spans="2:9" x14ac:dyDescent="0.25">
      <c r="B653" s="197">
        <v>372</v>
      </c>
      <c r="C653" s="198"/>
      <c r="D653" s="199"/>
      <c r="E653" s="234" t="s">
        <v>212</v>
      </c>
      <c r="F653" s="193">
        <f>SUM(F655)</f>
        <v>500</v>
      </c>
      <c r="G653" s="219"/>
      <c r="H653" s="221">
        <f>SUM(H655)</f>
        <v>0</v>
      </c>
      <c r="I653" s="195">
        <f t="shared" si="129"/>
        <v>0</v>
      </c>
    </row>
    <row r="654" spans="2:9" x14ac:dyDescent="0.25">
      <c r="B654" s="200"/>
      <c r="C654" s="201"/>
      <c r="D654" s="202"/>
      <c r="E654" s="235"/>
      <c r="F654" s="194"/>
      <c r="G654" s="220"/>
      <c r="H654" s="222"/>
      <c r="I654" s="196" t="e">
        <f t="shared" si="129"/>
        <v>#DIV/0!</v>
      </c>
    </row>
    <row r="655" spans="2:9" x14ac:dyDescent="0.25">
      <c r="B655" s="197">
        <v>3722</v>
      </c>
      <c r="C655" s="198"/>
      <c r="D655" s="199"/>
      <c r="E655" s="197" t="s">
        <v>213</v>
      </c>
      <c r="F655" s="193">
        <v>500</v>
      </c>
      <c r="G655" s="219"/>
      <c r="H655" s="221">
        <v>0</v>
      </c>
      <c r="I655" s="195">
        <f t="shared" si="129"/>
        <v>0</v>
      </c>
    </row>
    <row r="656" spans="2:9" x14ac:dyDescent="0.25">
      <c r="B656" s="200"/>
      <c r="C656" s="201"/>
      <c r="D656" s="202"/>
      <c r="E656" s="200"/>
      <c r="F656" s="194"/>
      <c r="G656" s="220"/>
      <c r="H656" s="222"/>
      <c r="I656" s="196" t="e">
        <f t="shared" si="129"/>
        <v>#DIV/0!</v>
      </c>
    </row>
    <row r="657" spans="2:9" x14ac:dyDescent="0.25">
      <c r="B657" s="203" t="s">
        <v>234</v>
      </c>
      <c r="C657" s="204"/>
      <c r="D657" s="205"/>
      <c r="E657" s="209" t="s">
        <v>235</v>
      </c>
      <c r="F657" s="211">
        <f>SUM(F659)</f>
        <v>69800</v>
      </c>
      <c r="G657" s="213"/>
      <c r="H657" s="215">
        <f>SUM(H659)</f>
        <v>48642.48</v>
      </c>
      <c r="I657" s="217">
        <f t="shared" si="129"/>
        <v>69.688366762177651</v>
      </c>
    </row>
    <row r="658" spans="2:9" x14ac:dyDescent="0.25">
      <c r="B658" s="206"/>
      <c r="C658" s="207"/>
      <c r="D658" s="208"/>
      <c r="E658" s="210"/>
      <c r="F658" s="212"/>
      <c r="G658" s="214"/>
      <c r="H658" s="216"/>
      <c r="I658" s="218" t="e">
        <f t="shared" si="129"/>
        <v>#DIV/0!</v>
      </c>
    </row>
    <row r="659" spans="2:9" ht="15" customHeight="1" x14ac:dyDescent="0.25">
      <c r="B659" s="187" t="s">
        <v>202</v>
      </c>
      <c r="C659" s="188"/>
      <c r="D659" s="189"/>
      <c r="E659" s="187" t="s">
        <v>203</v>
      </c>
      <c r="F659" s="193">
        <f>SUM(F661)</f>
        <v>69800</v>
      </c>
      <c r="G659" s="219"/>
      <c r="H659" s="221">
        <f>SUM(H661)</f>
        <v>48642.48</v>
      </c>
      <c r="I659" s="195">
        <f t="shared" si="129"/>
        <v>69.688366762177651</v>
      </c>
    </row>
    <row r="660" spans="2:9" ht="15" customHeight="1" x14ac:dyDescent="0.25">
      <c r="B660" s="190"/>
      <c r="C660" s="191"/>
      <c r="D660" s="192"/>
      <c r="E660" s="190"/>
      <c r="F660" s="194"/>
      <c r="G660" s="220"/>
      <c r="H660" s="222"/>
      <c r="I660" s="196" t="e">
        <f t="shared" si="129"/>
        <v>#DIV/0!</v>
      </c>
    </row>
    <row r="661" spans="2:9" ht="15" customHeight="1" x14ac:dyDescent="0.25">
      <c r="B661" s="197">
        <v>3</v>
      </c>
      <c r="C661" s="198"/>
      <c r="D661" s="199"/>
      <c r="E661" s="197" t="s">
        <v>3</v>
      </c>
      <c r="F661" s="193">
        <f>SUM(F663+F671)</f>
        <v>69800</v>
      </c>
      <c r="G661" s="219"/>
      <c r="H661" s="221">
        <f>SUM(H663+H671)</f>
        <v>48642.48</v>
      </c>
      <c r="I661" s="195">
        <f t="shared" si="129"/>
        <v>69.688366762177651</v>
      </c>
    </row>
    <row r="662" spans="2:9" ht="15" customHeight="1" x14ac:dyDescent="0.25">
      <c r="B662" s="200"/>
      <c r="C662" s="201"/>
      <c r="D662" s="202"/>
      <c r="E662" s="200"/>
      <c r="F662" s="194"/>
      <c r="G662" s="220"/>
      <c r="H662" s="222"/>
      <c r="I662" s="196" t="e">
        <f t="shared" si="129"/>
        <v>#DIV/0!</v>
      </c>
    </row>
    <row r="663" spans="2:9" ht="15" customHeight="1" x14ac:dyDescent="0.25">
      <c r="B663" s="197">
        <v>31</v>
      </c>
      <c r="C663" s="198"/>
      <c r="D663" s="199"/>
      <c r="E663" s="197" t="s">
        <v>4</v>
      </c>
      <c r="F663" s="193">
        <f>SUM(F665+F667+F669)</f>
        <v>65300</v>
      </c>
      <c r="G663" s="219"/>
      <c r="H663" s="221">
        <f>SUM(H665+H667+H669)</f>
        <v>46315.310000000005</v>
      </c>
      <c r="I663" s="195">
        <f t="shared" si="129"/>
        <v>70.926967840735074</v>
      </c>
    </row>
    <row r="664" spans="2:9" ht="15" customHeight="1" x14ac:dyDescent="0.25">
      <c r="B664" s="200"/>
      <c r="C664" s="201"/>
      <c r="D664" s="202"/>
      <c r="E664" s="200"/>
      <c r="F664" s="194"/>
      <c r="G664" s="220"/>
      <c r="H664" s="222"/>
      <c r="I664" s="196" t="e">
        <f t="shared" si="129"/>
        <v>#DIV/0!</v>
      </c>
    </row>
    <row r="665" spans="2:9" ht="30" customHeight="1" x14ac:dyDescent="0.25">
      <c r="B665" s="229">
        <v>311</v>
      </c>
      <c r="C665" s="230"/>
      <c r="D665" s="231"/>
      <c r="E665" s="90" t="s">
        <v>210</v>
      </c>
      <c r="F665" s="96">
        <f>SUM(F666)</f>
        <v>51000</v>
      </c>
      <c r="G665" s="102"/>
      <c r="H665" s="105">
        <f>SUM(H666)</f>
        <v>37695.550000000003</v>
      </c>
      <c r="I665" s="106">
        <f t="shared" si="129"/>
        <v>73.912843137254896</v>
      </c>
    </row>
    <row r="666" spans="2:9" ht="30" customHeight="1" x14ac:dyDescent="0.25">
      <c r="B666" s="229">
        <v>3111</v>
      </c>
      <c r="C666" s="230"/>
      <c r="D666" s="231"/>
      <c r="E666" s="90" t="s">
        <v>26</v>
      </c>
      <c r="F666" s="96">
        <v>51000</v>
      </c>
      <c r="G666" s="102"/>
      <c r="H666" s="105">
        <v>37695.550000000003</v>
      </c>
      <c r="I666" s="106">
        <f t="shared" ref="I666:I688" si="135">SUM(H666/F666*100)</f>
        <v>73.912843137254896</v>
      </c>
    </row>
    <row r="667" spans="2:9" ht="30" customHeight="1" x14ac:dyDescent="0.25">
      <c r="B667" s="229">
        <v>312</v>
      </c>
      <c r="C667" s="230"/>
      <c r="D667" s="231"/>
      <c r="E667" s="89" t="s">
        <v>92</v>
      </c>
      <c r="F667" s="97">
        <f>SUM(F668)</f>
        <v>5800</v>
      </c>
      <c r="G667" s="93"/>
      <c r="H667" s="107">
        <f>SUM(H668)</f>
        <v>2400</v>
      </c>
      <c r="I667" s="115">
        <f t="shared" si="135"/>
        <v>41.379310344827587</v>
      </c>
    </row>
    <row r="668" spans="2:9" ht="30" customHeight="1" x14ac:dyDescent="0.25">
      <c r="B668" s="229">
        <v>3121</v>
      </c>
      <c r="C668" s="230"/>
      <c r="D668" s="231"/>
      <c r="E668" s="89" t="s">
        <v>92</v>
      </c>
      <c r="F668" s="97">
        <v>5800</v>
      </c>
      <c r="G668" s="93"/>
      <c r="H668" s="107">
        <v>2400</v>
      </c>
      <c r="I668" s="115">
        <f t="shared" si="135"/>
        <v>41.379310344827587</v>
      </c>
    </row>
    <row r="669" spans="2:9" ht="30" customHeight="1" x14ac:dyDescent="0.25">
      <c r="B669" s="229">
        <v>313</v>
      </c>
      <c r="C669" s="230"/>
      <c r="D669" s="231"/>
      <c r="E669" s="89" t="s">
        <v>211</v>
      </c>
      <c r="F669" s="97">
        <f>SUM(F670)</f>
        <v>8500</v>
      </c>
      <c r="G669" s="93"/>
      <c r="H669" s="107">
        <f>SUM(H670)</f>
        <v>6219.76</v>
      </c>
      <c r="I669" s="115">
        <f t="shared" si="135"/>
        <v>73.173647058823533</v>
      </c>
    </row>
    <row r="670" spans="2:9" ht="30" customHeight="1" x14ac:dyDescent="0.25">
      <c r="B670" s="229">
        <v>3132</v>
      </c>
      <c r="C670" s="230"/>
      <c r="D670" s="231"/>
      <c r="E670" s="89" t="s">
        <v>93</v>
      </c>
      <c r="F670" s="97">
        <v>8500</v>
      </c>
      <c r="G670" s="93"/>
      <c r="H670" s="107">
        <v>6219.76</v>
      </c>
      <c r="I670" s="115">
        <f t="shared" si="135"/>
        <v>73.173647058823533</v>
      </c>
    </row>
    <row r="671" spans="2:9" ht="15" customHeight="1" x14ac:dyDescent="0.25">
      <c r="B671" s="182">
        <v>32</v>
      </c>
      <c r="C671" s="182"/>
      <c r="D671" s="182"/>
      <c r="E671" s="197" t="s">
        <v>12</v>
      </c>
      <c r="F671" s="193">
        <f>SUM(F673)</f>
        <v>4500</v>
      </c>
      <c r="G671" s="219"/>
      <c r="H671" s="221">
        <f>SUM(H673)</f>
        <v>2327.17</v>
      </c>
      <c r="I671" s="195">
        <f t="shared" si="135"/>
        <v>51.714888888888886</v>
      </c>
    </row>
    <row r="672" spans="2:9" ht="15" customHeight="1" x14ac:dyDescent="0.25">
      <c r="B672" s="182"/>
      <c r="C672" s="182"/>
      <c r="D672" s="182"/>
      <c r="E672" s="200"/>
      <c r="F672" s="194"/>
      <c r="G672" s="220"/>
      <c r="H672" s="222"/>
      <c r="I672" s="196" t="e">
        <f t="shared" si="135"/>
        <v>#DIV/0!</v>
      </c>
    </row>
    <row r="673" spans="2:9" ht="15" customHeight="1" x14ac:dyDescent="0.25">
      <c r="B673" s="197">
        <v>321</v>
      </c>
      <c r="C673" s="198"/>
      <c r="D673" s="199"/>
      <c r="E673" s="232" t="s">
        <v>27</v>
      </c>
      <c r="F673" s="193">
        <f>SUM(F675+F677)</f>
        <v>4500</v>
      </c>
      <c r="G673" s="219"/>
      <c r="H673" s="221">
        <f>SUM(H675+H677)</f>
        <v>2327.17</v>
      </c>
      <c r="I673" s="195">
        <f t="shared" si="135"/>
        <v>51.714888888888886</v>
      </c>
    </row>
    <row r="674" spans="2:9" ht="15" customHeight="1" x14ac:dyDescent="0.25">
      <c r="B674" s="200"/>
      <c r="C674" s="201"/>
      <c r="D674" s="202"/>
      <c r="E674" s="233"/>
      <c r="F674" s="194"/>
      <c r="G674" s="220"/>
      <c r="H674" s="222"/>
      <c r="I674" s="196" t="e">
        <f t="shared" si="135"/>
        <v>#DIV/0!</v>
      </c>
    </row>
    <row r="675" spans="2:9" ht="15" customHeight="1" x14ac:dyDescent="0.25">
      <c r="B675" s="197">
        <v>3211</v>
      </c>
      <c r="C675" s="198"/>
      <c r="D675" s="199"/>
      <c r="E675" s="197" t="s">
        <v>28</v>
      </c>
      <c r="F675" s="193">
        <v>500</v>
      </c>
      <c r="G675" s="219"/>
      <c r="H675" s="221">
        <v>120</v>
      </c>
      <c r="I675" s="195">
        <f t="shared" si="135"/>
        <v>24</v>
      </c>
    </row>
    <row r="676" spans="2:9" ht="15" customHeight="1" x14ac:dyDescent="0.25">
      <c r="B676" s="200"/>
      <c r="C676" s="201"/>
      <c r="D676" s="202"/>
      <c r="E676" s="200"/>
      <c r="F676" s="194"/>
      <c r="G676" s="220"/>
      <c r="H676" s="222"/>
      <c r="I676" s="196" t="e">
        <f t="shared" si="135"/>
        <v>#DIV/0!</v>
      </c>
    </row>
    <row r="677" spans="2:9" ht="15" customHeight="1" x14ac:dyDescent="0.25">
      <c r="B677" s="197">
        <v>3212</v>
      </c>
      <c r="C677" s="198"/>
      <c r="D677" s="199"/>
      <c r="E677" s="197" t="s">
        <v>119</v>
      </c>
      <c r="F677" s="193">
        <v>4000</v>
      </c>
      <c r="G677" s="219"/>
      <c r="H677" s="221">
        <v>2207.17</v>
      </c>
      <c r="I677" s="195">
        <f t="shared" si="135"/>
        <v>55.179250000000003</v>
      </c>
    </row>
    <row r="678" spans="2:9" ht="15" customHeight="1" x14ac:dyDescent="0.25">
      <c r="B678" s="200"/>
      <c r="C678" s="201"/>
      <c r="D678" s="202"/>
      <c r="E678" s="200"/>
      <c r="F678" s="194"/>
      <c r="G678" s="220"/>
      <c r="H678" s="222"/>
      <c r="I678" s="196" t="e">
        <f t="shared" si="135"/>
        <v>#DIV/0!</v>
      </c>
    </row>
    <row r="679" spans="2:9" ht="15" customHeight="1" x14ac:dyDescent="0.25">
      <c r="B679" s="203" t="s">
        <v>207</v>
      </c>
      <c r="C679" s="204"/>
      <c r="D679" s="205"/>
      <c r="E679" s="209" t="s">
        <v>204</v>
      </c>
      <c r="F679" s="211">
        <f>SUM(F681)</f>
        <v>0</v>
      </c>
      <c r="G679" s="213"/>
      <c r="H679" s="215">
        <f>SUM(H681)</f>
        <v>0</v>
      </c>
      <c r="I679" s="217" t="e">
        <f t="shared" si="135"/>
        <v>#DIV/0!</v>
      </c>
    </row>
    <row r="680" spans="2:9" ht="15" customHeight="1" x14ac:dyDescent="0.25">
      <c r="B680" s="206"/>
      <c r="C680" s="207"/>
      <c r="D680" s="208"/>
      <c r="E680" s="210"/>
      <c r="F680" s="212"/>
      <c r="G680" s="214"/>
      <c r="H680" s="216"/>
      <c r="I680" s="218" t="e">
        <f t="shared" si="135"/>
        <v>#DIV/0!</v>
      </c>
    </row>
    <row r="681" spans="2:9" x14ac:dyDescent="0.25">
      <c r="B681" s="187" t="s">
        <v>156</v>
      </c>
      <c r="C681" s="188"/>
      <c r="D681" s="189"/>
      <c r="E681" s="187" t="s">
        <v>157</v>
      </c>
      <c r="F681" s="193">
        <f>SUM(F683)</f>
        <v>0</v>
      </c>
      <c r="G681" s="219"/>
      <c r="H681" s="221">
        <f>SUM(H683)</f>
        <v>0</v>
      </c>
      <c r="I681" s="195" t="e">
        <f t="shared" si="135"/>
        <v>#DIV/0!</v>
      </c>
    </row>
    <row r="682" spans="2:9" x14ac:dyDescent="0.25">
      <c r="B682" s="190"/>
      <c r="C682" s="191"/>
      <c r="D682" s="192"/>
      <c r="E682" s="190"/>
      <c r="F682" s="194"/>
      <c r="G682" s="220"/>
      <c r="H682" s="222"/>
      <c r="I682" s="196" t="e">
        <f t="shared" si="135"/>
        <v>#DIV/0!</v>
      </c>
    </row>
    <row r="683" spans="2:9" ht="15" customHeight="1" x14ac:dyDescent="0.25">
      <c r="B683" s="197">
        <v>3</v>
      </c>
      <c r="C683" s="198"/>
      <c r="D683" s="199"/>
      <c r="E683" s="197" t="s">
        <v>3</v>
      </c>
      <c r="F683" s="193">
        <f>SUM(F685)</f>
        <v>0</v>
      </c>
      <c r="G683" s="219"/>
      <c r="H683" s="221">
        <f>SUM(H685)</f>
        <v>0</v>
      </c>
      <c r="I683" s="195" t="e">
        <f t="shared" si="135"/>
        <v>#DIV/0!</v>
      </c>
    </row>
    <row r="684" spans="2:9" ht="15" customHeight="1" x14ac:dyDescent="0.25">
      <c r="B684" s="200"/>
      <c r="C684" s="201"/>
      <c r="D684" s="202"/>
      <c r="E684" s="200"/>
      <c r="F684" s="194"/>
      <c r="G684" s="220"/>
      <c r="H684" s="222"/>
      <c r="I684" s="196" t="e">
        <f t="shared" si="135"/>
        <v>#DIV/0!</v>
      </c>
    </row>
    <row r="685" spans="2:9" x14ac:dyDescent="0.25">
      <c r="B685" s="182">
        <v>32</v>
      </c>
      <c r="C685" s="182"/>
      <c r="D685" s="182"/>
      <c r="E685" s="182" t="s">
        <v>12</v>
      </c>
      <c r="F685" s="183">
        <f>SUM(F687)</f>
        <v>0</v>
      </c>
      <c r="G685" s="184"/>
      <c r="H685" s="185">
        <f>SUM(H687)</f>
        <v>0</v>
      </c>
      <c r="I685" s="186" t="e">
        <f t="shared" si="135"/>
        <v>#DIV/0!</v>
      </c>
    </row>
    <row r="686" spans="2:9" x14ac:dyDescent="0.25">
      <c r="B686" s="182"/>
      <c r="C686" s="182"/>
      <c r="D686" s="182"/>
      <c r="E686" s="182"/>
      <c r="F686" s="183"/>
      <c r="G686" s="184"/>
      <c r="H686" s="185"/>
      <c r="I686" s="186" t="e">
        <f t="shared" si="135"/>
        <v>#DIV/0!</v>
      </c>
    </row>
    <row r="687" spans="2:9" ht="30" customHeight="1" x14ac:dyDescent="0.25">
      <c r="B687" s="182">
        <v>323</v>
      </c>
      <c r="C687" s="182"/>
      <c r="D687" s="182"/>
      <c r="E687" s="90" t="s">
        <v>121</v>
      </c>
      <c r="F687" s="54">
        <f>SUM(F688)</f>
        <v>0</v>
      </c>
      <c r="G687" s="32"/>
      <c r="H687" s="106">
        <f>SUM(H688)</f>
        <v>0</v>
      </c>
      <c r="I687" s="106" t="e">
        <f t="shared" si="135"/>
        <v>#DIV/0!</v>
      </c>
    </row>
    <row r="688" spans="2:9" ht="30" customHeight="1" x14ac:dyDescent="0.25">
      <c r="B688" s="182">
        <v>3232</v>
      </c>
      <c r="C688" s="182"/>
      <c r="D688" s="182"/>
      <c r="E688" s="103" t="s">
        <v>100</v>
      </c>
      <c r="F688" s="54">
        <v>0</v>
      </c>
      <c r="G688" s="32"/>
      <c r="H688" s="106">
        <v>0</v>
      </c>
      <c r="I688" s="106" t="e">
        <f t="shared" si="135"/>
        <v>#DIV/0!</v>
      </c>
    </row>
    <row r="689" spans="2:9" ht="15" customHeight="1" x14ac:dyDescent="0.25">
      <c r="B689" s="203" t="s">
        <v>236</v>
      </c>
      <c r="C689" s="204"/>
      <c r="D689" s="205"/>
      <c r="E689" s="209" t="s">
        <v>237</v>
      </c>
      <c r="F689" s="211">
        <f>SUM(F691)</f>
        <v>65000</v>
      </c>
      <c r="G689" s="213"/>
      <c r="H689" s="215">
        <f>SUM(H691)</f>
        <v>32795.14</v>
      </c>
      <c r="I689" s="217">
        <f t="shared" ref="I689:I698" si="136">SUM(H689/F689*100)</f>
        <v>50.454061538461538</v>
      </c>
    </row>
    <row r="690" spans="2:9" ht="15" customHeight="1" x14ac:dyDescent="0.25">
      <c r="B690" s="206"/>
      <c r="C690" s="207"/>
      <c r="D690" s="208"/>
      <c r="E690" s="210"/>
      <c r="F690" s="212"/>
      <c r="G690" s="214"/>
      <c r="H690" s="216"/>
      <c r="I690" s="218" t="e">
        <f t="shared" si="136"/>
        <v>#DIV/0!</v>
      </c>
    </row>
    <row r="691" spans="2:9" ht="15" customHeight="1" x14ac:dyDescent="0.25">
      <c r="B691" s="187" t="s">
        <v>160</v>
      </c>
      <c r="C691" s="188"/>
      <c r="D691" s="189"/>
      <c r="E691" s="187" t="s">
        <v>157</v>
      </c>
      <c r="F691" s="193">
        <f>SUM(F693)</f>
        <v>65000</v>
      </c>
      <c r="G691" s="219"/>
      <c r="H691" s="221">
        <f>SUM(H693)</f>
        <v>32795.14</v>
      </c>
      <c r="I691" s="195">
        <f t="shared" si="136"/>
        <v>50.454061538461538</v>
      </c>
    </row>
    <row r="692" spans="2:9" x14ac:dyDescent="0.25">
      <c r="B692" s="190"/>
      <c r="C692" s="191"/>
      <c r="D692" s="192"/>
      <c r="E692" s="190"/>
      <c r="F692" s="194"/>
      <c r="G692" s="220"/>
      <c r="H692" s="222"/>
      <c r="I692" s="196" t="e">
        <f t="shared" si="136"/>
        <v>#DIV/0!</v>
      </c>
    </row>
    <row r="693" spans="2:9" ht="15" customHeight="1" x14ac:dyDescent="0.25">
      <c r="B693" s="197">
        <v>3</v>
      </c>
      <c r="C693" s="198"/>
      <c r="D693" s="199"/>
      <c r="E693" s="197" t="s">
        <v>3</v>
      </c>
      <c r="F693" s="193">
        <f>SUM(F695)</f>
        <v>65000</v>
      </c>
      <c r="G693" s="219"/>
      <c r="H693" s="221">
        <f>SUM(H695)</f>
        <v>32795.14</v>
      </c>
      <c r="I693" s="195">
        <f t="shared" si="136"/>
        <v>50.454061538461538</v>
      </c>
    </row>
    <row r="694" spans="2:9" ht="15" customHeight="1" x14ac:dyDescent="0.25">
      <c r="B694" s="200"/>
      <c r="C694" s="201"/>
      <c r="D694" s="202"/>
      <c r="E694" s="200"/>
      <c r="F694" s="194"/>
      <c r="G694" s="220"/>
      <c r="H694" s="222"/>
      <c r="I694" s="196" t="e">
        <f t="shared" si="136"/>
        <v>#DIV/0!</v>
      </c>
    </row>
    <row r="695" spans="2:9" x14ac:dyDescent="0.25">
      <c r="B695" s="182">
        <v>32</v>
      </c>
      <c r="C695" s="182"/>
      <c r="D695" s="182"/>
      <c r="E695" s="182" t="s">
        <v>12</v>
      </c>
      <c r="F695" s="183">
        <f>SUM(F697)</f>
        <v>65000</v>
      </c>
      <c r="G695" s="184"/>
      <c r="H695" s="185">
        <f>SUM(H697)</f>
        <v>32795.14</v>
      </c>
      <c r="I695" s="186">
        <f t="shared" si="136"/>
        <v>50.454061538461538</v>
      </c>
    </row>
    <row r="696" spans="2:9" x14ac:dyDescent="0.25">
      <c r="B696" s="182"/>
      <c r="C696" s="182"/>
      <c r="D696" s="182"/>
      <c r="E696" s="182"/>
      <c r="F696" s="183"/>
      <c r="G696" s="184"/>
      <c r="H696" s="185"/>
      <c r="I696" s="186" t="e">
        <f t="shared" si="136"/>
        <v>#DIV/0!</v>
      </c>
    </row>
    <row r="697" spans="2:9" ht="30" customHeight="1" x14ac:dyDescent="0.25">
      <c r="B697" s="182">
        <v>322</v>
      </c>
      <c r="C697" s="182"/>
      <c r="D697" s="182"/>
      <c r="E697" s="121" t="s">
        <v>209</v>
      </c>
      <c r="F697" s="54">
        <f>SUM(F698)</f>
        <v>65000</v>
      </c>
      <c r="G697" s="32"/>
      <c r="H697" s="122">
        <f>SUM(H698)</f>
        <v>32795.14</v>
      </c>
      <c r="I697" s="122">
        <f t="shared" si="136"/>
        <v>50.454061538461538</v>
      </c>
    </row>
    <row r="698" spans="2:9" ht="30" customHeight="1" x14ac:dyDescent="0.25">
      <c r="B698" s="182">
        <v>3222</v>
      </c>
      <c r="C698" s="182"/>
      <c r="D698" s="182"/>
      <c r="E698" s="103" t="s">
        <v>117</v>
      </c>
      <c r="F698" s="54">
        <v>65000</v>
      </c>
      <c r="G698" s="32"/>
      <c r="H698" s="122">
        <v>32795.14</v>
      </c>
      <c r="I698" s="122">
        <f t="shared" si="136"/>
        <v>50.454061538461538</v>
      </c>
    </row>
    <row r="699" spans="2:9" x14ac:dyDescent="0.25">
      <c r="B699" s="238"/>
      <c r="C699" s="238"/>
      <c r="D699" s="238"/>
      <c r="E699" s="100"/>
    </row>
    <row r="700" spans="2:9" x14ac:dyDescent="0.25">
      <c r="B700" s="238"/>
      <c r="C700" s="238"/>
      <c r="D700" s="238"/>
      <c r="E700" s="99"/>
    </row>
    <row r="701" spans="2:9" x14ac:dyDescent="0.25">
      <c r="B701" s="238"/>
      <c r="C701" s="238"/>
      <c r="D701" s="238"/>
      <c r="E701" s="99"/>
    </row>
    <row r="702" spans="2:9" x14ac:dyDescent="0.25">
      <c r="B702" s="238"/>
      <c r="C702" s="238"/>
      <c r="D702" s="238"/>
      <c r="E702" s="100"/>
    </row>
    <row r="703" spans="2:9" x14ac:dyDescent="0.25">
      <c r="B703" s="238"/>
      <c r="C703" s="238"/>
      <c r="D703" s="238"/>
      <c r="E703" s="100"/>
    </row>
    <row r="704" spans="2:9" x14ac:dyDescent="0.25">
      <c r="B704" s="238"/>
      <c r="C704" s="238"/>
      <c r="D704" s="238"/>
      <c r="E704" s="100"/>
    </row>
    <row r="705" spans="2:5" x14ac:dyDescent="0.25">
      <c r="B705" s="238"/>
      <c r="C705" s="238"/>
      <c r="D705" s="238"/>
      <c r="E705" s="99"/>
    </row>
    <row r="706" spans="2:5" x14ac:dyDescent="0.25">
      <c r="B706" s="238"/>
      <c r="C706" s="238"/>
      <c r="D706" s="238"/>
      <c r="E706" s="99"/>
    </row>
    <row r="707" spans="2:5" x14ac:dyDescent="0.25">
      <c r="B707" s="238"/>
      <c r="C707" s="238"/>
      <c r="D707" s="238"/>
      <c r="E707" s="99"/>
    </row>
    <row r="708" spans="2:5" x14ac:dyDescent="0.25">
      <c r="B708" s="238"/>
      <c r="C708" s="238"/>
      <c r="D708" s="238"/>
      <c r="E708" s="100"/>
    </row>
    <row r="709" spans="2:5" x14ac:dyDescent="0.25">
      <c r="B709" s="238"/>
      <c r="C709" s="238"/>
      <c r="D709" s="238"/>
      <c r="E709" s="100"/>
    </row>
    <row r="710" spans="2:5" x14ac:dyDescent="0.25">
      <c r="B710" s="238"/>
      <c r="C710" s="238"/>
      <c r="D710" s="238"/>
      <c r="E710" s="100"/>
    </row>
  </sheetData>
  <mergeCells count="1879">
    <mergeCell ref="B414:D415"/>
    <mergeCell ref="E414:E415"/>
    <mergeCell ref="F414:F415"/>
    <mergeCell ref="G414:G415"/>
    <mergeCell ref="H414:H415"/>
    <mergeCell ref="I414:I415"/>
    <mergeCell ref="B577:D577"/>
    <mergeCell ref="H363:H364"/>
    <mergeCell ref="H365:H366"/>
    <mergeCell ref="G363:G364"/>
    <mergeCell ref="G365:G366"/>
    <mergeCell ref="I363:I364"/>
    <mergeCell ref="I365:I366"/>
    <mergeCell ref="F363:F364"/>
    <mergeCell ref="F365:F366"/>
    <mergeCell ref="B389:D389"/>
    <mergeCell ref="B402:D402"/>
    <mergeCell ref="B407:D407"/>
    <mergeCell ref="B410:D411"/>
    <mergeCell ref="E410:E411"/>
    <mergeCell ref="F410:F411"/>
    <mergeCell ref="G410:G411"/>
    <mergeCell ref="H410:H411"/>
    <mergeCell ref="I410:I411"/>
    <mergeCell ref="B412:D413"/>
    <mergeCell ref="E412:E413"/>
    <mergeCell ref="F412:F413"/>
    <mergeCell ref="G412:G413"/>
    <mergeCell ref="H412:H413"/>
    <mergeCell ref="I412:I413"/>
    <mergeCell ref="I428:I429"/>
    <mergeCell ref="I430:I431"/>
    <mergeCell ref="B305:D306"/>
    <mergeCell ref="E305:E306"/>
    <mergeCell ref="F305:F306"/>
    <mergeCell ref="G305:G306"/>
    <mergeCell ref="H305:H306"/>
    <mergeCell ref="I305:I306"/>
    <mergeCell ref="B307:D308"/>
    <mergeCell ref="E307:E308"/>
    <mergeCell ref="F307:F308"/>
    <mergeCell ref="G307:G308"/>
    <mergeCell ref="H307:H308"/>
    <mergeCell ref="I307:I308"/>
    <mergeCell ref="B331:D331"/>
    <mergeCell ref="B332:D332"/>
    <mergeCell ref="B333:D333"/>
    <mergeCell ref="B353:D353"/>
    <mergeCell ref="B354:D354"/>
    <mergeCell ref="B349:D350"/>
    <mergeCell ref="E349:E350"/>
    <mergeCell ref="B351:D352"/>
    <mergeCell ref="E351:E352"/>
    <mergeCell ref="I338:I339"/>
    <mergeCell ref="F340:F341"/>
    <mergeCell ref="I340:I341"/>
    <mergeCell ref="F342:F343"/>
    <mergeCell ref="I342:I343"/>
    <mergeCell ref="F344:F345"/>
    <mergeCell ref="I344:I345"/>
    <mergeCell ref="B296:D296"/>
    <mergeCell ref="B297:D297"/>
    <mergeCell ref="B298:D298"/>
    <mergeCell ref="B299:D300"/>
    <mergeCell ref="E299:E300"/>
    <mergeCell ref="F299:F300"/>
    <mergeCell ref="G299:G300"/>
    <mergeCell ref="H299:H300"/>
    <mergeCell ref="I299:I300"/>
    <mergeCell ref="B301:D302"/>
    <mergeCell ref="E301:E302"/>
    <mergeCell ref="F301:F302"/>
    <mergeCell ref="G301:G302"/>
    <mergeCell ref="H301:H302"/>
    <mergeCell ref="I301:I302"/>
    <mergeCell ref="B303:D304"/>
    <mergeCell ref="E303:E304"/>
    <mergeCell ref="F303:F304"/>
    <mergeCell ref="G303:G304"/>
    <mergeCell ref="H303:H304"/>
    <mergeCell ref="I303:I304"/>
    <mergeCell ref="B287:D288"/>
    <mergeCell ref="E287:E288"/>
    <mergeCell ref="F287:F288"/>
    <mergeCell ref="G287:G288"/>
    <mergeCell ref="H287:H288"/>
    <mergeCell ref="I287:I288"/>
    <mergeCell ref="B289:D290"/>
    <mergeCell ref="E289:E290"/>
    <mergeCell ref="F289:F290"/>
    <mergeCell ref="G289:G290"/>
    <mergeCell ref="H289:H290"/>
    <mergeCell ref="I289:I290"/>
    <mergeCell ref="B291:D291"/>
    <mergeCell ref="B292:D292"/>
    <mergeCell ref="B293:D293"/>
    <mergeCell ref="B294:D294"/>
    <mergeCell ref="B295:D295"/>
    <mergeCell ref="B214:D214"/>
    <mergeCell ref="B223:D223"/>
    <mergeCell ref="B224:D225"/>
    <mergeCell ref="E224:E225"/>
    <mergeCell ref="F224:F225"/>
    <mergeCell ref="G224:G225"/>
    <mergeCell ref="H224:H225"/>
    <mergeCell ref="I224:I225"/>
    <mergeCell ref="B283:D284"/>
    <mergeCell ref="E283:E284"/>
    <mergeCell ref="F283:F284"/>
    <mergeCell ref="G283:G284"/>
    <mergeCell ref="H283:H284"/>
    <mergeCell ref="I283:I284"/>
    <mergeCell ref="B285:D286"/>
    <mergeCell ref="E285:E286"/>
    <mergeCell ref="F285:F286"/>
    <mergeCell ref="G285:G286"/>
    <mergeCell ref="H285:H286"/>
    <mergeCell ref="I285:I286"/>
    <mergeCell ref="I246:I247"/>
    <mergeCell ref="F226:F227"/>
    <mergeCell ref="H232:H233"/>
    <mergeCell ref="H238:H239"/>
    <mergeCell ref="H240:H241"/>
    <mergeCell ref="G244:G245"/>
    <mergeCell ref="G257:G258"/>
    <mergeCell ref="G259:G260"/>
    <mergeCell ref="G261:G262"/>
    <mergeCell ref="G230:G231"/>
    <mergeCell ref="G232:G233"/>
    <mergeCell ref="G240:G241"/>
    <mergeCell ref="I673:I674"/>
    <mergeCell ref="I675:I676"/>
    <mergeCell ref="I677:I678"/>
    <mergeCell ref="I657:I658"/>
    <mergeCell ref="I659:I660"/>
    <mergeCell ref="I661:I662"/>
    <mergeCell ref="I663:I664"/>
    <mergeCell ref="I671:I672"/>
    <mergeCell ref="I653:I654"/>
    <mergeCell ref="I655:I656"/>
    <mergeCell ref="I641:I642"/>
    <mergeCell ref="I647:I648"/>
    <mergeCell ref="I649:I650"/>
    <mergeCell ref="I651:I652"/>
    <mergeCell ref="I629:I630"/>
    <mergeCell ref="I635:I636"/>
    <mergeCell ref="I637:I638"/>
    <mergeCell ref="I639:I640"/>
    <mergeCell ref="I610:I611"/>
    <mergeCell ref="I623:I624"/>
    <mergeCell ref="I625:I626"/>
    <mergeCell ref="I627:I628"/>
    <mergeCell ref="I600:I601"/>
    <mergeCell ref="I604:I605"/>
    <mergeCell ref="I606:I607"/>
    <mergeCell ref="I608:I609"/>
    <mergeCell ref="I631:I632"/>
    <mergeCell ref="I432:I433"/>
    <mergeCell ref="I434:I435"/>
    <mergeCell ref="I590:I591"/>
    <mergeCell ref="I594:I595"/>
    <mergeCell ref="I596:I597"/>
    <mergeCell ref="I598:I599"/>
    <mergeCell ref="I571:I572"/>
    <mergeCell ref="I584:I585"/>
    <mergeCell ref="I586:I587"/>
    <mergeCell ref="I588:I589"/>
    <mergeCell ref="I561:I562"/>
    <mergeCell ref="I563:I564"/>
    <mergeCell ref="I565:I566"/>
    <mergeCell ref="I567:I568"/>
    <mergeCell ref="I569:I570"/>
    <mergeCell ref="I547:I548"/>
    <mergeCell ref="I549:I550"/>
    <mergeCell ref="I551:I552"/>
    <mergeCell ref="I557:I558"/>
    <mergeCell ref="I559:I560"/>
    <mergeCell ref="I573:I574"/>
    <mergeCell ref="I575:I576"/>
    <mergeCell ref="I580:I581"/>
    <mergeCell ref="I582:I583"/>
    <mergeCell ref="I578:I579"/>
    <mergeCell ref="I359:I360"/>
    <mergeCell ref="I361:I362"/>
    <mergeCell ref="I523:I524"/>
    <mergeCell ref="I525:I526"/>
    <mergeCell ref="I537:I538"/>
    <mergeCell ref="I539:I540"/>
    <mergeCell ref="I541:I542"/>
    <mergeCell ref="I499:I500"/>
    <mergeCell ref="I501:I502"/>
    <mergeCell ref="I503:I504"/>
    <mergeCell ref="I505:I506"/>
    <mergeCell ref="I521:I522"/>
    <mergeCell ref="I488:I489"/>
    <mergeCell ref="I490:I491"/>
    <mergeCell ref="I492:I493"/>
    <mergeCell ref="I436:I437"/>
    <mergeCell ref="I494:I495"/>
    <mergeCell ref="I420:I421"/>
    <mergeCell ref="I422:I423"/>
    <mergeCell ref="I456:I457"/>
    <mergeCell ref="I458:I459"/>
    <mergeCell ref="I460:I461"/>
    <mergeCell ref="I513:I514"/>
    <mergeCell ref="I515:I516"/>
    <mergeCell ref="I517:I518"/>
    <mergeCell ref="I519:I520"/>
    <mergeCell ref="I527:I528"/>
    <mergeCell ref="I535:I536"/>
    <mergeCell ref="I424:I425"/>
    <mergeCell ref="I426:I427"/>
    <mergeCell ref="I190:I191"/>
    <mergeCell ref="I192:I193"/>
    <mergeCell ref="I194:I195"/>
    <mergeCell ref="I196:I197"/>
    <mergeCell ref="I204:I205"/>
    <mergeCell ref="I234:I235"/>
    <mergeCell ref="I236:I237"/>
    <mergeCell ref="I212:I213"/>
    <mergeCell ref="I215:I216"/>
    <mergeCell ref="I217:I218"/>
    <mergeCell ref="I219:I220"/>
    <mergeCell ref="I221:I222"/>
    <mergeCell ref="I377:I378"/>
    <mergeCell ref="I405:I406"/>
    <mergeCell ref="I416:I417"/>
    <mergeCell ref="I418:I419"/>
    <mergeCell ref="I351:I352"/>
    <mergeCell ref="I355:I356"/>
    <mergeCell ref="I357:I358"/>
    <mergeCell ref="I367:I368"/>
    <mergeCell ref="I369:I370"/>
    <mergeCell ref="I313:I314"/>
    <mergeCell ref="I319:I320"/>
    <mergeCell ref="I347:I348"/>
    <mergeCell ref="I349:I350"/>
    <mergeCell ref="I261:I262"/>
    <mergeCell ref="I277:I278"/>
    <mergeCell ref="I309:I310"/>
    <mergeCell ref="I311:I312"/>
    <mergeCell ref="I263:I264"/>
    <mergeCell ref="I323:I324"/>
    <mergeCell ref="I325:I326"/>
    <mergeCell ref="I148:I149"/>
    <mergeCell ref="I150:I151"/>
    <mergeCell ref="I152:I153"/>
    <mergeCell ref="I154:I155"/>
    <mergeCell ref="I36:I37"/>
    <mergeCell ref="I38:I39"/>
    <mergeCell ref="I40:I41"/>
    <mergeCell ref="I42:I43"/>
    <mergeCell ref="I90:I91"/>
    <mergeCell ref="I96:I97"/>
    <mergeCell ref="I98:I99"/>
    <mergeCell ref="I100:I101"/>
    <mergeCell ref="I108:I109"/>
    <mergeCell ref="I80:I81"/>
    <mergeCell ref="I122:I123"/>
    <mergeCell ref="I124:I125"/>
    <mergeCell ref="I134:I135"/>
    <mergeCell ref="I94:I95"/>
    <mergeCell ref="I52:I53"/>
    <mergeCell ref="I116:I117"/>
    <mergeCell ref="I126:I127"/>
    <mergeCell ref="F673:F674"/>
    <mergeCell ref="F675:F676"/>
    <mergeCell ref="F677:F678"/>
    <mergeCell ref="F657:F658"/>
    <mergeCell ref="F659:F660"/>
    <mergeCell ref="F661:F662"/>
    <mergeCell ref="F663:F664"/>
    <mergeCell ref="F651:F652"/>
    <mergeCell ref="F653:F654"/>
    <mergeCell ref="F655:F656"/>
    <mergeCell ref="I176:I177"/>
    <mergeCell ref="I178:I179"/>
    <mergeCell ref="I180:I181"/>
    <mergeCell ref="I182:I183"/>
    <mergeCell ref="I162:I163"/>
    <mergeCell ref="I164:I165"/>
    <mergeCell ref="I166:I167"/>
    <mergeCell ref="I168:I169"/>
    <mergeCell ref="F671:F672"/>
    <mergeCell ref="I244:I245"/>
    <mergeCell ref="I257:I258"/>
    <mergeCell ref="I259:I260"/>
    <mergeCell ref="I230:I231"/>
    <mergeCell ref="I232:I233"/>
    <mergeCell ref="I238:I239"/>
    <mergeCell ref="I240:I241"/>
    <mergeCell ref="I242:I243"/>
    <mergeCell ref="I206:I207"/>
    <mergeCell ref="I208:I209"/>
    <mergeCell ref="I210:I211"/>
    <mergeCell ref="I226:I227"/>
    <mergeCell ref="I228:I229"/>
    <mergeCell ref="F580:F581"/>
    <mergeCell ref="F582:F583"/>
    <mergeCell ref="F578:F579"/>
    <mergeCell ref="F641:F642"/>
    <mergeCell ref="F647:F648"/>
    <mergeCell ref="F649:F650"/>
    <mergeCell ref="F629:F630"/>
    <mergeCell ref="F635:F636"/>
    <mergeCell ref="F637:F638"/>
    <mergeCell ref="F639:F640"/>
    <mergeCell ref="F610:F611"/>
    <mergeCell ref="F623:F624"/>
    <mergeCell ref="F625:F626"/>
    <mergeCell ref="F627:F628"/>
    <mergeCell ref="F600:F601"/>
    <mergeCell ref="F604:F605"/>
    <mergeCell ref="F606:F607"/>
    <mergeCell ref="F608:F609"/>
    <mergeCell ref="F633:F634"/>
    <mergeCell ref="F517:F518"/>
    <mergeCell ref="F519:F520"/>
    <mergeCell ref="F527:F528"/>
    <mergeCell ref="F535:F536"/>
    <mergeCell ref="F424:F425"/>
    <mergeCell ref="F426:F427"/>
    <mergeCell ref="F428:F429"/>
    <mergeCell ref="F430:F431"/>
    <mergeCell ref="F432:F433"/>
    <mergeCell ref="F434:F435"/>
    <mergeCell ref="F590:F591"/>
    <mergeCell ref="F594:F595"/>
    <mergeCell ref="F596:F597"/>
    <mergeCell ref="F598:F599"/>
    <mergeCell ref="F569:F570"/>
    <mergeCell ref="F571:F572"/>
    <mergeCell ref="F584:F585"/>
    <mergeCell ref="F586:F587"/>
    <mergeCell ref="F588:F589"/>
    <mergeCell ref="F559:F560"/>
    <mergeCell ref="F561:F562"/>
    <mergeCell ref="F563:F564"/>
    <mergeCell ref="F565:F566"/>
    <mergeCell ref="F567:F568"/>
    <mergeCell ref="F541:F542"/>
    <mergeCell ref="F547:F548"/>
    <mergeCell ref="F549:F550"/>
    <mergeCell ref="F551:F552"/>
    <mergeCell ref="F557:F558"/>
    <mergeCell ref="F543:F544"/>
    <mergeCell ref="F573:F574"/>
    <mergeCell ref="F575:F576"/>
    <mergeCell ref="F494:F495"/>
    <mergeCell ref="F499:F500"/>
    <mergeCell ref="F501:F502"/>
    <mergeCell ref="F503:F504"/>
    <mergeCell ref="F505:F506"/>
    <mergeCell ref="F460:F461"/>
    <mergeCell ref="F488:F489"/>
    <mergeCell ref="F490:F491"/>
    <mergeCell ref="F492:F493"/>
    <mergeCell ref="F436:F437"/>
    <mergeCell ref="F418:F419"/>
    <mergeCell ref="F420:F421"/>
    <mergeCell ref="F422:F423"/>
    <mergeCell ref="F456:F457"/>
    <mergeCell ref="F458:F459"/>
    <mergeCell ref="F513:F514"/>
    <mergeCell ref="F515:F516"/>
    <mergeCell ref="F438:F439"/>
    <mergeCell ref="F480:F481"/>
    <mergeCell ref="F507:F508"/>
    <mergeCell ref="F446:F447"/>
    <mergeCell ref="F182:F183"/>
    <mergeCell ref="F190:F191"/>
    <mergeCell ref="F192:F193"/>
    <mergeCell ref="F194:F195"/>
    <mergeCell ref="F196:F197"/>
    <mergeCell ref="F234:F235"/>
    <mergeCell ref="F236:F237"/>
    <mergeCell ref="F212:F213"/>
    <mergeCell ref="F215:F216"/>
    <mergeCell ref="F217:F218"/>
    <mergeCell ref="F219:F220"/>
    <mergeCell ref="F221:F222"/>
    <mergeCell ref="F369:F370"/>
    <mergeCell ref="F377:F378"/>
    <mergeCell ref="F405:F406"/>
    <mergeCell ref="F416:F417"/>
    <mergeCell ref="F349:F350"/>
    <mergeCell ref="F351:F352"/>
    <mergeCell ref="F355:F356"/>
    <mergeCell ref="F357:F358"/>
    <mergeCell ref="F367:F368"/>
    <mergeCell ref="F311:F312"/>
    <mergeCell ref="F313:F314"/>
    <mergeCell ref="F319:F320"/>
    <mergeCell ref="F347:F348"/>
    <mergeCell ref="F259:F260"/>
    <mergeCell ref="F261:F262"/>
    <mergeCell ref="F277:F278"/>
    <mergeCell ref="F309:F310"/>
    <mergeCell ref="F263:F264"/>
    <mergeCell ref="F323:F324"/>
    <mergeCell ref="F338:F339"/>
    <mergeCell ref="H671:H672"/>
    <mergeCell ref="H673:H674"/>
    <mergeCell ref="H675:H676"/>
    <mergeCell ref="H677:H678"/>
    <mergeCell ref="H408:H409"/>
    <mergeCell ref="H379:H380"/>
    <mergeCell ref="H657:H658"/>
    <mergeCell ref="H659:H660"/>
    <mergeCell ref="H661:H662"/>
    <mergeCell ref="H663:H664"/>
    <mergeCell ref="H371:H372"/>
    <mergeCell ref="H651:H652"/>
    <mergeCell ref="F242:F243"/>
    <mergeCell ref="F244:F245"/>
    <mergeCell ref="F257:F258"/>
    <mergeCell ref="F228:F229"/>
    <mergeCell ref="F230:F231"/>
    <mergeCell ref="F232:F233"/>
    <mergeCell ref="F238:F239"/>
    <mergeCell ref="F240:F241"/>
    <mergeCell ref="F325:F326"/>
    <mergeCell ref="F359:F360"/>
    <mergeCell ref="F361:F362"/>
    <mergeCell ref="F371:F372"/>
    <mergeCell ref="F385:F386"/>
    <mergeCell ref="F396:F397"/>
    <mergeCell ref="F394:F395"/>
    <mergeCell ref="F521:F522"/>
    <mergeCell ref="F523:F524"/>
    <mergeCell ref="F525:F526"/>
    <mergeCell ref="F537:F538"/>
    <mergeCell ref="F539:F540"/>
    <mergeCell ref="H653:H654"/>
    <mergeCell ref="H655:H656"/>
    <mergeCell ref="H641:H642"/>
    <mergeCell ref="H647:H648"/>
    <mergeCell ref="H649:H650"/>
    <mergeCell ref="H629:H630"/>
    <mergeCell ref="H635:H636"/>
    <mergeCell ref="H637:H638"/>
    <mergeCell ref="H639:H640"/>
    <mergeCell ref="H610:H611"/>
    <mergeCell ref="H623:H624"/>
    <mergeCell ref="H625:H626"/>
    <mergeCell ref="H627:H628"/>
    <mergeCell ref="H631:H632"/>
    <mergeCell ref="F42:F43"/>
    <mergeCell ref="F90:F91"/>
    <mergeCell ref="F96:F97"/>
    <mergeCell ref="F98:F99"/>
    <mergeCell ref="F100:F101"/>
    <mergeCell ref="F108:F109"/>
    <mergeCell ref="F80:F81"/>
    <mergeCell ref="F122:F123"/>
    <mergeCell ref="F124:F125"/>
    <mergeCell ref="F134:F135"/>
    <mergeCell ref="F94:F95"/>
    <mergeCell ref="F148:F149"/>
    <mergeCell ref="F150:F151"/>
    <mergeCell ref="F152:F153"/>
    <mergeCell ref="F204:F205"/>
    <mergeCell ref="F206:F207"/>
    <mergeCell ref="F208:F209"/>
    <mergeCell ref="F210:F211"/>
    <mergeCell ref="H600:H601"/>
    <mergeCell ref="H604:H605"/>
    <mergeCell ref="H606:H607"/>
    <mergeCell ref="H608:H609"/>
    <mergeCell ref="H590:H591"/>
    <mergeCell ref="H594:H595"/>
    <mergeCell ref="H596:H597"/>
    <mergeCell ref="H598:H599"/>
    <mergeCell ref="H569:H570"/>
    <mergeCell ref="H571:H572"/>
    <mergeCell ref="H584:H585"/>
    <mergeCell ref="H586:H587"/>
    <mergeCell ref="H588:H589"/>
    <mergeCell ref="H559:H560"/>
    <mergeCell ref="H561:H562"/>
    <mergeCell ref="H563:H564"/>
    <mergeCell ref="H565:H566"/>
    <mergeCell ref="H567:H568"/>
    <mergeCell ref="H573:H574"/>
    <mergeCell ref="H575:H576"/>
    <mergeCell ref="H580:H581"/>
    <mergeCell ref="H582:H583"/>
    <mergeCell ref="H578:H579"/>
    <mergeCell ref="H557:H558"/>
    <mergeCell ref="H521:H522"/>
    <mergeCell ref="H523:H524"/>
    <mergeCell ref="H525:H526"/>
    <mergeCell ref="H537:H538"/>
    <mergeCell ref="H539:H540"/>
    <mergeCell ref="H494:H495"/>
    <mergeCell ref="H499:H500"/>
    <mergeCell ref="H501:H502"/>
    <mergeCell ref="H503:H504"/>
    <mergeCell ref="H505:H506"/>
    <mergeCell ref="H460:H461"/>
    <mergeCell ref="H488:H489"/>
    <mergeCell ref="H490:H491"/>
    <mergeCell ref="H492:H493"/>
    <mergeCell ref="H513:H514"/>
    <mergeCell ref="H515:H516"/>
    <mergeCell ref="H517:H518"/>
    <mergeCell ref="H519:H520"/>
    <mergeCell ref="H527:H528"/>
    <mergeCell ref="H535:H536"/>
    <mergeCell ref="H507:H508"/>
    <mergeCell ref="H466:H467"/>
    <mergeCell ref="H420:H421"/>
    <mergeCell ref="H422:H423"/>
    <mergeCell ref="H456:H457"/>
    <mergeCell ref="H458:H459"/>
    <mergeCell ref="H369:H370"/>
    <mergeCell ref="H377:H378"/>
    <mergeCell ref="H405:H406"/>
    <mergeCell ref="H416:H417"/>
    <mergeCell ref="H349:H350"/>
    <mergeCell ref="H351:H352"/>
    <mergeCell ref="H355:H356"/>
    <mergeCell ref="H357:H358"/>
    <mergeCell ref="H367:H368"/>
    <mergeCell ref="H311:H312"/>
    <mergeCell ref="H313:H314"/>
    <mergeCell ref="H319:H320"/>
    <mergeCell ref="H347:H348"/>
    <mergeCell ref="H424:H425"/>
    <mergeCell ref="H426:H427"/>
    <mergeCell ref="H428:H429"/>
    <mergeCell ref="H430:H431"/>
    <mergeCell ref="H432:H433"/>
    <mergeCell ref="H434:H435"/>
    <mergeCell ref="H436:H437"/>
    <mergeCell ref="H323:H324"/>
    <mergeCell ref="H325:H326"/>
    <mergeCell ref="H359:H360"/>
    <mergeCell ref="H361:H362"/>
    <mergeCell ref="H438:H439"/>
    <mergeCell ref="H446:H447"/>
    <mergeCell ref="H204:H205"/>
    <mergeCell ref="H206:H207"/>
    <mergeCell ref="H208:H209"/>
    <mergeCell ref="H210:H211"/>
    <mergeCell ref="H226:H227"/>
    <mergeCell ref="H234:H235"/>
    <mergeCell ref="H236:H237"/>
    <mergeCell ref="H212:H213"/>
    <mergeCell ref="H215:H216"/>
    <mergeCell ref="H217:H218"/>
    <mergeCell ref="H219:H220"/>
    <mergeCell ref="H221:H222"/>
    <mergeCell ref="H263:H264"/>
    <mergeCell ref="H418:H419"/>
    <mergeCell ref="H385:H386"/>
    <mergeCell ref="H394:H395"/>
    <mergeCell ref="H396:H397"/>
    <mergeCell ref="H338:H339"/>
    <mergeCell ref="H340:H341"/>
    <mergeCell ref="H342:H343"/>
    <mergeCell ref="H344:H345"/>
    <mergeCell ref="G40:G41"/>
    <mergeCell ref="H36:H37"/>
    <mergeCell ref="H38:H39"/>
    <mergeCell ref="H40:H41"/>
    <mergeCell ref="G178:G179"/>
    <mergeCell ref="G166:G167"/>
    <mergeCell ref="G150:G151"/>
    <mergeCell ref="G124:G125"/>
    <mergeCell ref="G98:G99"/>
    <mergeCell ref="G108:G109"/>
    <mergeCell ref="G80:G81"/>
    <mergeCell ref="G122:G123"/>
    <mergeCell ref="G134:G135"/>
    <mergeCell ref="G42:G43"/>
    <mergeCell ref="G90:G91"/>
    <mergeCell ref="G96:G97"/>
    <mergeCell ref="G100:G101"/>
    <mergeCell ref="H116:H117"/>
    <mergeCell ref="H52:H53"/>
    <mergeCell ref="H176:H177"/>
    <mergeCell ref="H178:H179"/>
    <mergeCell ref="H154:H155"/>
    <mergeCell ref="H162:H163"/>
    <mergeCell ref="H164:H165"/>
    <mergeCell ref="H166:H167"/>
    <mergeCell ref="H168:H169"/>
    <mergeCell ref="H148:H149"/>
    <mergeCell ref="H150:H151"/>
    <mergeCell ref="H152:H153"/>
    <mergeCell ref="G74:G75"/>
    <mergeCell ref="H74:H75"/>
    <mergeCell ref="G126:G127"/>
    <mergeCell ref="G647:G648"/>
    <mergeCell ref="G610:G611"/>
    <mergeCell ref="G623:G624"/>
    <mergeCell ref="G627:G628"/>
    <mergeCell ref="G629:G630"/>
    <mergeCell ref="G600:G601"/>
    <mergeCell ref="G464:G465"/>
    <mergeCell ref="H108:H109"/>
    <mergeCell ref="H80:H81"/>
    <mergeCell ref="H122:H123"/>
    <mergeCell ref="H124:H125"/>
    <mergeCell ref="H134:H135"/>
    <mergeCell ref="H42:H43"/>
    <mergeCell ref="H90:H91"/>
    <mergeCell ref="H96:H97"/>
    <mergeCell ref="H98:H99"/>
    <mergeCell ref="H100:H101"/>
    <mergeCell ref="H182:H183"/>
    <mergeCell ref="H190:H191"/>
    <mergeCell ref="H192:H193"/>
    <mergeCell ref="H194:H195"/>
    <mergeCell ref="H196:H197"/>
    <mergeCell ref="H180:H181"/>
    <mergeCell ref="H259:H260"/>
    <mergeCell ref="H261:H262"/>
    <mergeCell ref="H277:H278"/>
    <mergeCell ref="H309:H310"/>
    <mergeCell ref="H242:H243"/>
    <mergeCell ref="H244:H245"/>
    <mergeCell ref="H257:H258"/>
    <mergeCell ref="H228:H229"/>
    <mergeCell ref="H230:H231"/>
    <mergeCell ref="G675:G676"/>
    <mergeCell ref="G677:G678"/>
    <mergeCell ref="G661:G662"/>
    <mergeCell ref="G657:G658"/>
    <mergeCell ref="G659:G660"/>
    <mergeCell ref="G663:G664"/>
    <mergeCell ref="G671:G672"/>
    <mergeCell ref="G673:G674"/>
    <mergeCell ref="G651:G652"/>
    <mergeCell ref="G653:G654"/>
    <mergeCell ref="G655:G656"/>
    <mergeCell ref="G277:G278"/>
    <mergeCell ref="G238:G239"/>
    <mergeCell ref="G210:G211"/>
    <mergeCell ref="G194:G195"/>
    <mergeCell ref="G492:G493"/>
    <mergeCell ref="G456:G457"/>
    <mergeCell ref="G405:G406"/>
    <mergeCell ref="G357:G358"/>
    <mergeCell ref="G586:G587"/>
    <mergeCell ref="G565:G566"/>
    <mergeCell ref="G551:G552"/>
    <mergeCell ref="G537:G538"/>
    <mergeCell ref="G503:G504"/>
    <mergeCell ref="G649:G650"/>
    <mergeCell ref="G637:G638"/>
    <mergeCell ref="G625:G626"/>
    <mergeCell ref="G606:G607"/>
    <mergeCell ref="G596:G597"/>
    <mergeCell ref="G635:G636"/>
    <mergeCell ref="G639:G640"/>
    <mergeCell ref="G641:G642"/>
    <mergeCell ref="G604:G605"/>
    <mergeCell ref="G608:G609"/>
    <mergeCell ref="G588:G589"/>
    <mergeCell ref="G590:G591"/>
    <mergeCell ref="G594:G595"/>
    <mergeCell ref="G598:G599"/>
    <mergeCell ref="G563:G564"/>
    <mergeCell ref="G567:G568"/>
    <mergeCell ref="G569:G570"/>
    <mergeCell ref="G571:G572"/>
    <mergeCell ref="G584:G585"/>
    <mergeCell ref="G547:G548"/>
    <mergeCell ref="G549:G550"/>
    <mergeCell ref="G557:G558"/>
    <mergeCell ref="G559:G560"/>
    <mergeCell ref="G561:G562"/>
    <mergeCell ref="G573:G574"/>
    <mergeCell ref="G575:G576"/>
    <mergeCell ref="G580:G581"/>
    <mergeCell ref="G582:G583"/>
    <mergeCell ref="G578:G579"/>
    <mergeCell ref="G525:G526"/>
    <mergeCell ref="G539:G540"/>
    <mergeCell ref="G541:G542"/>
    <mergeCell ref="G436:G437"/>
    <mergeCell ref="G494:G495"/>
    <mergeCell ref="G499:G500"/>
    <mergeCell ref="G501:G502"/>
    <mergeCell ref="G505:G506"/>
    <mergeCell ref="G422:G423"/>
    <mergeCell ref="G458:G459"/>
    <mergeCell ref="G460:G461"/>
    <mergeCell ref="G488:G489"/>
    <mergeCell ref="G490:G491"/>
    <mergeCell ref="G377:G378"/>
    <mergeCell ref="G416:G417"/>
    <mergeCell ref="G418:G419"/>
    <mergeCell ref="G420:G421"/>
    <mergeCell ref="G513:G514"/>
    <mergeCell ref="G515:G516"/>
    <mergeCell ref="G517:G518"/>
    <mergeCell ref="G519:G520"/>
    <mergeCell ref="G527:G528"/>
    <mergeCell ref="G535:G536"/>
    <mergeCell ref="G424:G425"/>
    <mergeCell ref="G426:G427"/>
    <mergeCell ref="G428:G429"/>
    <mergeCell ref="G430:G431"/>
    <mergeCell ref="G432:G433"/>
    <mergeCell ref="G434:G435"/>
    <mergeCell ref="G438:G439"/>
    <mergeCell ref="G242:G243"/>
    <mergeCell ref="G234:G235"/>
    <mergeCell ref="G236:G237"/>
    <mergeCell ref="G263:G264"/>
    <mergeCell ref="G323:G324"/>
    <mergeCell ref="G325:G326"/>
    <mergeCell ref="G359:G360"/>
    <mergeCell ref="G361:G362"/>
    <mergeCell ref="G521:G522"/>
    <mergeCell ref="G523:G524"/>
    <mergeCell ref="G507:G508"/>
    <mergeCell ref="G446:G447"/>
    <mergeCell ref="G466:G467"/>
    <mergeCell ref="G371:G372"/>
    <mergeCell ref="G385:G386"/>
    <mergeCell ref="G394:G395"/>
    <mergeCell ref="G396:G397"/>
    <mergeCell ref="G338:G339"/>
    <mergeCell ref="G340:G341"/>
    <mergeCell ref="G342:G343"/>
    <mergeCell ref="G344:G345"/>
    <mergeCell ref="I683:I684"/>
    <mergeCell ref="G685:G686"/>
    <mergeCell ref="H685:H686"/>
    <mergeCell ref="I685:I686"/>
    <mergeCell ref="G679:G680"/>
    <mergeCell ref="H679:H680"/>
    <mergeCell ref="I679:I680"/>
    <mergeCell ref="G681:G682"/>
    <mergeCell ref="H681:H682"/>
    <mergeCell ref="I681:I682"/>
    <mergeCell ref="F40:F41"/>
    <mergeCell ref="F685:F686"/>
    <mergeCell ref="F683:F684"/>
    <mergeCell ref="F681:F682"/>
    <mergeCell ref="F679:F680"/>
    <mergeCell ref="F154:F155"/>
    <mergeCell ref="F162:F163"/>
    <mergeCell ref="F164:F165"/>
    <mergeCell ref="F166:F167"/>
    <mergeCell ref="F168:F169"/>
    <mergeCell ref="F176:F177"/>
    <mergeCell ref="F178:F179"/>
    <mergeCell ref="F180:F181"/>
    <mergeCell ref="H645:H646"/>
    <mergeCell ref="I645:I646"/>
    <mergeCell ref="F631:F632"/>
    <mergeCell ref="G631:G632"/>
    <mergeCell ref="G204:G205"/>
    <mergeCell ref="G206:G207"/>
    <mergeCell ref="G208:G209"/>
    <mergeCell ref="G226:G227"/>
    <mergeCell ref="G228:G229"/>
    <mergeCell ref="I13:I14"/>
    <mergeCell ref="G15:G16"/>
    <mergeCell ref="H15:H16"/>
    <mergeCell ref="I15:I16"/>
    <mergeCell ref="G9:G10"/>
    <mergeCell ref="H9:H10"/>
    <mergeCell ref="I9:I10"/>
    <mergeCell ref="G11:G12"/>
    <mergeCell ref="H11:H12"/>
    <mergeCell ref="I11:I12"/>
    <mergeCell ref="F30:F31"/>
    <mergeCell ref="G23:G24"/>
    <mergeCell ref="H23:H24"/>
    <mergeCell ref="I23:I24"/>
    <mergeCell ref="G25:G26"/>
    <mergeCell ref="H25:H26"/>
    <mergeCell ref="I25:I26"/>
    <mergeCell ref="G27:G28"/>
    <mergeCell ref="H27:H28"/>
    <mergeCell ref="I27:I28"/>
    <mergeCell ref="G30:G31"/>
    <mergeCell ref="I30:I31"/>
    <mergeCell ref="H21:H22"/>
    <mergeCell ref="I21:I22"/>
    <mergeCell ref="F23:F24"/>
    <mergeCell ref="F25:F26"/>
    <mergeCell ref="F27:F28"/>
    <mergeCell ref="F13:F14"/>
    <mergeCell ref="F15:F16"/>
    <mergeCell ref="F17:F18"/>
    <mergeCell ref="G13:G14"/>
    <mergeCell ref="G17:G18"/>
    <mergeCell ref="B683:D684"/>
    <mergeCell ref="E683:E684"/>
    <mergeCell ref="B657:D658"/>
    <mergeCell ref="E657:E658"/>
    <mergeCell ref="B659:D660"/>
    <mergeCell ref="E659:E660"/>
    <mergeCell ref="B661:D662"/>
    <mergeCell ref="E661:E662"/>
    <mergeCell ref="B379:D380"/>
    <mergeCell ref="E379:E380"/>
    <mergeCell ref="H17:H18"/>
    <mergeCell ref="I17:I18"/>
    <mergeCell ref="F34:F35"/>
    <mergeCell ref="F36:F37"/>
    <mergeCell ref="F38:F39"/>
    <mergeCell ref="G34:G35"/>
    <mergeCell ref="G36:G37"/>
    <mergeCell ref="G38:G39"/>
    <mergeCell ref="H34:H35"/>
    <mergeCell ref="B639:D640"/>
    <mergeCell ref="E639:E640"/>
    <mergeCell ref="B629:D630"/>
    <mergeCell ref="E629:E630"/>
    <mergeCell ref="B635:D636"/>
    <mergeCell ref="E635:E636"/>
    <mergeCell ref="B623:D624"/>
    <mergeCell ref="E623:E624"/>
    <mergeCell ref="B625:D626"/>
    <mergeCell ref="I34:I35"/>
    <mergeCell ref="F21:F22"/>
    <mergeCell ref="E637:E638"/>
    <mergeCell ref="B590:D591"/>
    <mergeCell ref="H13:H14"/>
    <mergeCell ref="H30:H31"/>
    <mergeCell ref="G683:G684"/>
    <mergeCell ref="H683:H684"/>
    <mergeCell ref="G180:G181"/>
    <mergeCell ref="G182:G183"/>
    <mergeCell ref="G190:G191"/>
    <mergeCell ref="G192:G193"/>
    <mergeCell ref="G196:G197"/>
    <mergeCell ref="G164:G165"/>
    <mergeCell ref="G168:G169"/>
    <mergeCell ref="G176:G177"/>
    <mergeCell ref="G148:G149"/>
    <mergeCell ref="G152:G153"/>
    <mergeCell ref="G154:G155"/>
    <mergeCell ref="G162:G163"/>
    <mergeCell ref="G212:G213"/>
    <mergeCell ref="G21:G22"/>
    <mergeCell ref="G215:G216"/>
    <mergeCell ref="G217:G218"/>
    <mergeCell ref="G219:G220"/>
    <mergeCell ref="G221:G222"/>
    <mergeCell ref="G349:G350"/>
    <mergeCell ref="G351:G352"/>
    <mergeCell ref="G355:G356"/>
    <mergeCell ref="G367:G368"/>
    <mergeCell ref="G369:G370"/>
    <mergeCell ref="G309:G310"/>
    <mergeCell ref="G311:G312"/>
    <mergeCell ref="G313:G314"/>
    <mergeCell ref="G319:G320"/>
    <mergeCell ref="G347:G348"/>
    <mergeCell ref="E590:E591"/>
    <mergeCell ref="B685:D686"/>
    <mergeCell ref="E685:E686"/>
    <mergeCell ref="B679:D680"/>
    <mergeCell ref="E679:E680"/>
    <mergeCell ref="B681:D682"/>
    <mergeCell ref="E681:E682"/>
    <mergeCell ref="B675:D676"/>
    <mergeCell ref="E675:E676"/>
    <mergeCell ref="B677:D678"/>
    <mergeCell ref="E677:E678"/>
    <mergeCell ref="B663:D664"/>
    <mergeCell ref="E663:E664"/>
    <mergeCell ref="B671:D672"/>
    <mergeCell ref="E671:E672"/>
    <mergeCell ref="B673:D674"/>
    <mergeCell ref="E673:E674"/>
    <mergeCell ref="E625:E626"/>
    <mergeCell ref="B627:D628"/>
    <mergeCell ref="E627:E628"/>
    <mergeCell ref="B655:D656"/>
    <mergeCell ref="E655:E656"/>
    <mergeCell ref="B651:D652"/>
    <mergeCell ref="E651:E652"/>
    <mergeCell ref="B653:D654"/>
    <mergeCell ref="E653:E654"/>
    <mergeCell ref="B641:D642"/>
    <mergeCell ref="E641:E642"/>
    <mergeCell ref="B647:D648"/>
    <mergeCell ref="E647:E648"/>
    <mergeCell ref="B649:D650"/>
    <mergeCell ref="E649:E650"/>
    <mergeCell ref="B480:D481"/>
    <mergeCell ref="E480:E481"/>
    <mergeCell ref="B608:D609"/>
    <mergeCell ref="E608:E609"/>
    <mergeCell ref="B610:D611"/>
    <mergeCell ref="E610:E611"/>
    <mergeCell ref="B600:D601"/>
    <mergeCell ref="E600:E601"/>
    <mergeCell ref="B604:D605"/>
    <mergeCell ref="E604:E605"/>
    <mergeCell ref="B606:D607"/>
    <mergeCell ref="E606:E607"/>
    <mergeCell ref="B596:D597"/>
    <mergeCell ref="E596:E597"/>
    <mergeCell ref="B598:D599"/>
    <mergeCell ref="E598:E599"/>
    <mergeCell ref="B637:D638"/>
    <mergeCell ref="B573:D574"/>
    <mergeCell ref="E573:E574"/>
    <mergeCell ref="B575:D576"/>
    <mergeCell ref="E575:E576"/>
    <mergeCell ref="B580:D581"/>
    <mergeCell ref="E580:E581"/>
    <mergeCell ref="B582:D583"/>
    <mergeCell ref="E582:E583"/>
    <mergeCell ref="B578:D579"/>
    <mergeCell ref="E578:E579"/>
    <mergeCell ref="B561:D562"/>
    <mergeCell ref="E561:E562"/>
    <mergeCell ref="B563:D564"/>
    <mergeCell ref="E563:E564"/>
    <mergeCell ref="B565:D566"/>
    <mergeCell ref="E565:E566"/>
    <mergeCell ref="B594:D595"/>
    <mergeCell ref="E594:E595"/>
    <mergeCell ref="B584:D585"/>
    <mergeCell ref="E584:E585"/>
    <mergeCell ref="B586:D587"/>
    <mergeCell ref="E586:E587"/>
    <mergeCell ref="B588:D589"/>
    <mergeCell ref="E588:E589"/>
    <mergeCell ref="B567:D568"/>
    <mergeCell ref="E567:E568"/>
    <mergeCell ref="B569:D570"/>
    <mergeCell ref="E569:E570"/>
    <mergeCell ref="B571:D572"/>
    <mergeCell ref="E571:E572"/>
    <mergeCell ref="B513:D514"/>
    <mergeCell ref="E513:E514"/>
    <mergeCell ref="B515:D516"/>
    <mergeCell ref="E515:E516"/>
    <mergeCell ref="B517:D518"/>
    <mergeCell ref="E517:E518"/>
    <mergeCell ref="B519:D520"/>
    <mergeCell ref="E519:E520"/>
    <mergeCell ref="B527:D528"/>
    <mergeCell ref="E527:E528"/>
    <mergeCell ref="B529:D530"/>
    <mergeCell ref="E529:E530"/>
    <mergeCell ref="B551:D552"/>
    <mergeCell ref="E551:E552"/>
    <mergeCell ref="B557:D558"/>
    <mergeCell ref="E557:E558"/>
    <mergeCell ref="B559:D560"/>
    <mergeCell ref="E559:E560"/>
    <mergeCell ref="B525:D526"/>
    <mergeCell ref="E525:E526"/>
    <mergeCell ref="B537:D538"/>
    <mergeCell ref="E537:E538"/>
    <mergeCell ref="B539:D540"/>
    <mergeCell ref="E539:E540"/>
    <mergeCell ref="B521:D522"/>
    <mergeCell ref="E521:E522"/>
    <mergeCell ref="B523:D524"/>
    <mergeCell ref="E523:E524"/>
    <mergeCell ref="B535:D536"/>
    <mergeCell ref="E535:E536"/>
    <mergeCell ref="B545:D546"/>
    <mergeCell ref="E545:E546"/>
    <mergeCell ref="B492:D493"/>
    <mergeCell ref="E492:E493"/>
    <mergeCell ref="B496:D496"/>
    <mergeCell ref="B497:D497"/>
    <mergeCell ref="B498:D498"/>
    <mergeCell ref="B507:D508"/>
    <mergeCell ref="E507:E508"/>
    <mergeCell ref="B436:D437"/>
    <mergeCell ref="E436:E437"/>
    <mergeCell ref="B494:D495"/>
    <mergeCell ref="E494:E495"/>
    <mergeCell ref="B460:D461"/>
    <mergeCell ref="E460:E461"/>
    <mergeCell ref="B488:D489"/>
    <mergeCell ref="E488:E489"/>
    <mergeCell ref="B490:D491"/>
    <mergeCell ref="E490:E491"/>
    <mergeCell ref="B422:D423"/>
    <mergeCell ref="E422:E423"/>
    <mergeCell ref="B456:D457"/>
    <mergeCell ref="E456:E457"/>
    <mergeCell ref="B458:D459"/>
    <mergeCell ref="E458:E459"/>
    <mergeCell ref="B424:D425"/>
    <mergeCell ref="E424:E425"/>
    <mergeCell ref="B426:D427"/>
    <mergeCell ref="E426:E427"/>
    <mergeCell ref="B428:D429"/>
    <mergeCell ref="E428:E429"/>
    <mergeCell ref="B430:D431"/>
    <mergeCell ref="E430:E431"/>
    <mergeCell ref="B432:D433"/>
    <mergeCell ref="E432:E433"/>
    <mergeCell ref="B434:D435"/>
    <mergeCell ref="E434:E435"/>
    <mergeCell ref="B438:D439"/>
    <mergeCell ref="E438:E439"/>
    <mergeCell ref="B446:D447"/>
    <mergeCell ref="E446:E447"/>
    <mergeCell ref="B416:D417"/>
    <mergeCell ref="E416:E417"/>
    <mergeCell ref="B418:D419"/>
    <mergeCell ref="E418:E419"/>
    <mergeCell ref="B420:D421"/>
    <mergeCell ref="E420:E421"/>
    <mergeCell ref="B377:D378"/>
    <mergeCell ref="E377:E378"/>
    <mergeCell ref="B405:D406"/>
    <mergeCell ref="E405:E406"/>
    <mergeCell ref="B357:D358"/>
    <mergeCell ref="E357:E358"/>
    <mergeCell ref="B367:D368"/>
    <mergeCell ref="E367:E368"/>
    <mergeCell ref="B369:D370"/>
    <mergeCell ref="E369:E370"/>
    <mergeCell ref="B359:D360"/>
    <mergeCell ref="E359:E360"/>
    <mergeCell ref="B361:D362"/>
    <mergeCell ref="E361:E362"/>
    <mergeCell ref="B385:D386"/>
    <mergeCell ref="E385:E386"/>
    <mergeCell ref="B396:D397"/>
    <mergeCell ref="E396:E397"/>
    <mergeCell ref="B394:D395"/>
    <mergeCell ref="E394:E395"/>
    <mergeCell ref="B371:D372"/>
    <mergeCell ref="E371:E372"/>
    <mergeCell ref="B363:D364"/>
    <mergeCell ref="E363:E364"/>
    <mergeCell ref="B365:D366"/>
    <mergeCell ref="E365:E366"/>
    <mergeCell ref="B355:D356"/>
    <mergeCell ref="E355:E356"/>
    <mergeCell ref="B319:D320"/>
    <mergeCell ref="E319:E320"/>
    <mergeCell ref="B347:D348"/>
    <mergeCell ref="E347:E348"/>
    <mergeCell ref="B309:D310"/>
    <mergeCell ref="E309:E310"/>
    <mergeCell ref="B311:D312"/>
    <mergeCell ref="E311:E312"/>
    <mergeCell ref="B313:D314"/>
    <mergeCell ref="E313:E314"/>
    <mergeCell ref="B323:D324"/>
    <mergeCell ref="E323:E324"/>
    <mergeCell ref="B325:D326"/>
    <mergeCell ref="E325:E326"/>
    <mergeCell ref="B327:D327"/>
    <mergeCell ref="B328:D328"/>
    <mergeCell ref="B329:D329"/>
    <mergeCell ref="B330:D330"/>
    <mergeCell ref="B346:D346"/>
    <mergeCell ref="B340:D341"/>
    <mergeCell ref="E340:E341"/>
    <mergeCell ref="B342:D343"/>
    <mergeCell ref="E342:E343"/>
    <mergeCell ref="B344:D345"/>
    <mergeCell ref="E344:E345"/>
    <mergeCell ref="B219:D220"/>
    <mergeCell ref="E219:E220"/>
    <mergeCell ref="B221:D222"/>
    <mergeCell ref="E221:E222"/>
    <mergeCell ref="B261:D262"/>
    <mergeCell ref="E261:E262"/>
    <mergeCell ref="B277:D278"/>
    <mergeCell ref="E277:E278"/>
    <mergeCell ref="B257:D258"/>
    <mergeCell ref="E257:E258"/>
    <mergeCell ref="B259:D260"/>
    <mergeCell ref="E259:E260"/>
    <mergeCell ref="B242:D243"/>
    <mergeCell ref="E242:E243"/>
    <mergeCell ref="B244:D245"/>
    <mergeCell ref="E244:E245"/>
    <mergeCell ref="B254:D254"/>
    <mergeCell ref="B255:D255"/>
    <mergeCell ref="B256:D256"/>
    <mergeCell ref="B263:D264"/>
    <mergeCell ref="E263:E264"/>
    <mergeCell ref="B266:D266"/>
    <mergeCell ref="B265:D265"/>
    <mergeCell ref="B269:D269"/>
    <mergeCell ref="B270:D270"/>
    <mergeCell ref="B272:D272"/>
    <mergeCell ref="E248:E249"/>
    <mergeCell ref="B248:D249"/>
    <mergeCell ref="B200:D200"/>
    <mergeCell ref="B201:D201"/>
    <mergeCell ref="B202:D202"/>
    <mergeCell ref="B203:D203"/>
    <mergeCell ref="B232:D233"/>
    <mergeCell ref="E232:E233"/>
    <mergeCell ref="B238:D239"/>
    <mergeCell ref="E238:E239"/>
    <mergeCell ref="B240:D241"/>
    <mergeCell ref="E240:E241"/>
    <mergeCell ref="B226:D227"/>
    <mergeCell ref="E226:E227"/>
    <mergeCell ref="B228:D229"/>
    <mergeCell ref="E228:E229"/>
    <mergeCell ref="B230:D231"/>
    <mergeCell ref="E230:E231"/>
    <mergeCell ref="B206:D207"/>
    <mergeCell ref="E206:E207"/>
    <mergeCell ref="B208:D209"/>
    <mergeCell ref="E208:E209"/>
    <mergeCell ref="B210:D211"/>
    <mergeCell ref="E210:E211"/>
    <mergeCell ref="B234:D235"/>
    <mergeCell ref="E234:E235"/>
    <mergeCell ref="B236:D237"/>
    <mergeCell ref="E236:E237"/>
    <mergeCell ref="B212:D213"/>
    <mergeCell ref="E212:E213"/>
    <mergeCell ref="B215:D216"/>
    <mergeCell ref="E215:E216"/>
    <mergeCell ref="B217:D218"/>
    <mergeCell ref="E217:E218"/>
    <mergeCell ref="B170:D170"/>
    <mergeCell ref="B171:D171"/>
    <mergeCell ref="B172:D172"/>
    <mergeCell ref="B173:D173"/>
    <mergeCell ref="B174:D174"/>
    <mergeCell ref="B175:D175"/>
    <mergeCell ref="B194:D195"/>
    <mergeCell ref="E194:E195"/>
    <mergeCell ref="B196:D197"/>
    <mergeCell ref="E196:E197"/>
    <mergeCell ref="B204:D205"/>
    <mergeCell ref="E204:E205"/>
    <mergeCell ref="B182:D183"/>
    <mergeCell ref="E182:E183"/>
    <mergeCell ref="B190:D191"/>
    <mergeCell ref="E190:E191"/>
    <mergeCell ref="B192:D193"/>
    <mergeCell ref="E192:E193"/>
    <mergeCell ref="B176:D177"/>
    <mergeCell ref="E176:E177"/>
    <mergeCell ref="B178:D179"/>
    <mergeCell ref="E178:E179"/>
    <mergeCell ref="B180:D181"/>
    <mergeCell ref="E180:E181"/>
    <mergeCell ref="B184:D184"/>
    <mergeCell ref="B185:D185"/>
    <mergeCell ref="B186:D186"/>
    <mergeCell ref="B187:D187"/>
    <mergeCell ref="B188:D188"/>
    <mergeCell ref="B189:D189"/>
    <mergeCell ref="B198:D198"/>
    <mergeCell ref="B199:D199"/>
    <mergeCell ref="E168:E169"/>
    <mergeCell ref="B162:D163"/>
    <mergeCell ref="E162:E163"/>
    <mergeCell ref="B164:D165"/>
    <mergeCell ref="E164:E165"/>
    <mergeCell ref="B166:D167"/>
    <mergeCell ref="E166:E167"/>
    <mergeCell ref="B150:D151"/>
    <mergeCell ref="E150:E151"/>
    <mergeCell ref="B152:D153"/>
    <mergeCell ref="E152:E153"/>
    <mergeCell ref="B154:D155"/>
    <mergeCell ref="E154:E155"/>
    <mergeCell ref="B156:D156"/>
    <mergeCell ref="B157:D157"/>
    <mergeCell ref="B158:D158"/>
    <mergeCell ref="B159:D159"/>
    <mergeCell ref="B160:D160"/>
    <mergeCell ref="B161:D161"/>
    <mergeCell ref="E148:E149"/>
    <mergeCell ref="B122:D123"/>
    <mergeCell ref="E122:E123"/>
    <mergeCell ref="B124:D125"/>
    <mergeCell ref="E124:E125"/>
    <mergeCell ref="B100:D101"/>
    <mergeCell ref="E100:E101"/>
    <mergeCell ref="B108:D109"/>
    <mergeCell ref="E108:E109"/>
    <mergeCell ref="B102:D102"/>
    <mergeCell ref="B103:D103"/>
    <mergeCell ref="B104:D104"/>
    <mergeCell ref="B105:D105"/>
    <mergeCell ref="B106:D106"/>
    <mergeCell ref="B107:D107"/>
    <mergeCell ref="B110:D111"/>
    <mergeCell ref="E110:E111"/>
    <mergeCell ref="B146:D147"/>
    <mergeCell ref="E146:E147"/>
    <mergeCell ref="B144:D145"/>
    <mergeCell ref="E144:E145"/>
    <mergeCell ref="B140:D141"/>
    <mergeCell ref="E140:E141"/>
    <mergeCell ref="B126:D127"/>
    <mergeCell ref="E126:E127"/>
    <mergeCell ref="B128:D128"/>
    <mergeCell ref="B129:D129"/>
    <mergeCell ref="B130:D130"/>
    <mergeCell ref="B131:D131"/>
    <mergeCell ref="B132:D132"/>
    <mergeCell ref="B133:D133"/>
    <mergeCell ref="E30:E31"/>
    <mergeCell ref="B21:D22"/>
    <mergeCell ref="E21:E22"/>
    <mergeCell ref="B23:D24"/>
    <mergeCell ref="E23:E24"/>
    <mergeCell ref="B25:D26"/>
    <mergeCell ref="E25:E26"/>
    <mergeCell ref="B90:D91"/>
    <mergeCell ref="E90:E91"/>
    <mergeCell ref="B96:D97"/>
    <mergeCell ref="E96:E97"/>
    <mergeCell ref="B98:D99"/>
    <mergeCell ref="E98:E99"/>
    <mergeCell ref="B40:D41"/>
    <mergeCell ref="E40:E41"/>
    <mergeCell ref="B42:D43"/>
    <mergeCell ref="E42:E43"/>
    <mergeCell ref="B34:D35"/>
    <mergeCell ref="E34:E35"/>
    <mergeCell ref="B36:D37"/>
    <mergeCell ref="E36:E37"/>
    <mergeCell ref="B38:D39"/>
    <mergeCell ref="E38:E39"/>
    <mergeCell ref="B62:D63"/>
    <mergeCell ref="E62:E63"/>
    <mergeCell ref="B78:D79"/>
    <mergeCell ref="E78:E79"/>
    <mergeCell ref="B94:D95"/>
    <mergeCell ref="E94:E95"/>
    <mergeCell ref="B52:D53"/>
    <mergeCell ref="E52:E53"/>
    <mergeCell ref="E82:E83"/>
    <mergeCell ref="E15:E16"/>
    <mergeCell ref="B17:D18"/>
    <mergeCell ref="E17:E18"/>
    <mergeCell ref="B15:D16"/>
    <mergeCell ref="B2:I2"/>
    <mergeCell ref="B700:D700"/>
    <mergeCell ref="B702:D702"/>
    <mergeCell ref="B4:I4"/>
    <mergeCell ref="B6:E6"/>
    <mergeCell ref="B7:E7"/>
    <mergeCell ref="B687:D687"/>
    <mergeCell ref="B9:D10"/>
    <mergeCell ref="E9:E10"/>
    <mergeCell ref="B11:D12"/>
    <mergeCell ref="E11:E12"/>
    <mergeCell ref="B13:D14"/>
    <mergeCell ref="E13:E14"/>
    <mergeCell ref="B8:D8"/>
    <mergeCell ref="F9:F10"/>
    <mergeCell ref="F11:F12"/>
    <mergeCell ref="E643:E644"/>
    <mergeCell ref="F643:F644"/>
    <mergeCell ref="G643:G644"/>
    <mergeCell ref="H643:H644"/>
    <mergeCell ref="I643:I644"/>
    <mergeCell ref="E645:E646"/>
    <mergeCell ref="F645:F646"/>
    <mergeCell ref="G645:G646"/>
    <mergeCell ref="B27:D28"/>
    <mergeCell ref="E27:E28"/>
    <mergeCell ref="B29:D29"/>
    <mergeCell ref="B30:D31"/>
    <mergeCell ref="B704:D704"/>
    <mergeCell ref="B688:D688"/>
    <mergeCell ref="B699:D699"/>
    <mergeCell ref="B701:D701"/>
    <mergeCell ref="B703:D703"/>
    <mergeCell ref="B705:D705"/>
    <mergeCell ref="B706:D706"/>
    <mergeCell ref="B707:D707"/>
    <mergeCell ref="B708:D708"/>
    <mergeCell ref="B710:D710"/>
    <mergeCell ref="B709:D709"/>
    <mergeCell ref="B19:D19"/>
    <mergeCell ref="B20:D20"/>
    <mergeCell ref="B32:D32"/>
    <mergeCell ref="B33:D33"/>
    <mergeCell ref="B665:D665"/>
    <mergeCell ref="B666:D666"/>
    <mergeCell ref="B667:D667"/>
    <mergeCell ref="B668:D668"/>
    <mergeCell ref="B669:D669"/>
    <mergeCell ref="B670:D670"/>
    <mergeCell ref="B643:D644"/>
    <mergeCell ref="B645:D646"/>
    <mergeCell ref="B631:D632"/>
    <mergeCell ref="B633:D634"/>
    <mergeCell ref="B602:D602"/>
    <mergeCell ref="B603:D603"/>
    <mergeCell ref="B592:D592"/>
    <mergeCell ref="B593:D593"/>
    <mergeCell ref="B134:D135"/>
    <mergeCell ref="B148:D149"/>
    <mergeCell ref="B168:D169"/>
    <mergeCell ref="G633:G634"/>
    <mergeCell ref="H633:H634"/>
    <mergeCell ref="I633:I634"/>
    <mergeCell ref="B612:D613"/>
    <mergeCell ref="E612:E613"/>
    <mergeCell ref="F612:F613"/>
    <mergeCell ref="G612:G613"/>
    <mergeCell ref="H612:H613"/>
    <mergeCell ref="I612:I613"/>
    <mergeCell ref="B614:D615"/>
    <mergeCell ref="E614:E615"/>
    <mergeCell ref="F614:F615"/>
    <mergeCell ref="G614:G615"/>
    <mergeCell ref="H614:H615"/>
    <mergeCell ref="I614:I615"/>
    <mergeCell ref="B616:D617"/>
    <mergeCell ref="E616:E617"/>
    <mergeCell ref="F616:F617"/>
    <mergeCell ref="G616:G617"/>
    <mergeCell ref="H616:H617"/>
    <mergeCell ref="I616:I617"/>
    <mergeCell ref="B618:D619"/>
    <mergeCell ref="E618:E619"/>
    <mergeCell ref="F618:F619"/>
    <mergeCell ref="G618:G619"/>
    <mergeCell ref="H618:H619"/>
    <mergeCell ref="I618:I619"/>
    <mergeCell ref="B620:D620"/>
    <mergeCell ref="B621:D621"/>
    <mergeCell ref="B622:D622"/>
    <mergeCell ref="E631:E632"/>
    <mergeCell ref="E633:E634"/>
    <mergeCell ref="I507:I508"/>
    <mergeCell ref="B509:D510"/>
    <mergeCell ref="E509:E510"/>
    <mergeCell ref="F509:F510"/>
    <mergeCell ref="G509:G510"/>
    <mergeCell ref="H509:H510"/>
    <mergeCell ref="I509:I510"/>
    <mergeCell ref="B511:D512"/>
    <mergeCell ref="E511:E512"/>
    <mergeCell ref="F511:F512"/>
    <mergeCell ref="G511:G512"/>
    <mergeCell ref="H511:H512"/>
    <mergeCell ref="I511:I512"/>
    <mergeCell ref="B499:D500"/>
    <mergeCell ref="E499:E500"/>
    <mergeCell ref="B501:D502"/>
    <mergeCell ref="E501:E502"/>
    <mergeCell ref="B503:D504"/>
    <mergeCell ref="E503:E504"/>
    <mergeCell ref="B505:D506"/>
    <mergeCell ref="E505:E506"/>
    <mergeCell ref="F529:F530"/>
    <mergeCell ref="G529:G530"/>
    <mergeCell ref="H529:H530"/>
    <mergeCell ref="I529:I530"/>
    <mergeCell ref="B531:D532"/>
    <mergeCell ref="E531:E532"/>
    <mergeCell ref="F531:F532"/>
    <mergeCell ref="G531:G532"/>
    <mergeCell ref="H531:H532"/>
    <mergeCell ref="I531:I532"/>
    <mergeCell ref="B533:D534"/>
    <mergeCell ref="E533:E534"/>
    <mergeCell ref="F533:F534"/>
    <mergeCell ref="G533:G534"/>
    <mergeCell ref="H533:H534"/>
    <mergeCell ref="I533:I534"/>
    <mergeCell ref="G543:G544"/>
    <mergeCell ref="H543:H544"/>
    <mergeCell ref="I543:I544"/>
    <mergeCell ref="B541:D542"/>
    <mergeCell ref="E541:E542"/>
    <mergeCell ref="B543:D544"/>
    <mergeCell ref="E543:E544"/>
    <mergeCell ref="H541:H542"/>
    <mergeCell ref="F545:F546"/>
    <mergeCell ref="G545:G546"/>
    <mergeCell ref="H545:H546"/>
    <mergeCell ref="I545:I546"/>
    <mergeCell ref="B553:D554"/>
    <mergeCell ref="E553:E554"/>
    <mergeCell ref="F553:F554"/>
    <mergeCell ref="G553:G554"/>
    <mergeCell ref="H553:H554"/>
    <mergeCell ref="I553:I554"/>
    <mergeCell ref="B555:D556"/>
    <mergeCell ref="E555:E556"/>
    <mergeCell ref="F555:F556"/>
    <mergeCell ref="G555:G556"/>
    <mergeCell ref="H555:H556"/>
    <mergeCell ref="I555:I556"/>
    <mergeCell ref="B547:D548"/>
    <mergeCell ref="E547:E548"/>
    <mergeCell ref="B549:D550"/>
    <mergeCell ref="E549:E550"/>
    <mergeCell ref="H547:H548"/>
    <mergeCell ref="H549:H550"/>
    <mergeCell ref="H551:H552"/>
    <mergeCell ref="I438:I439"/>
    <mergeCell ref="B440:D441"/>
    <mergeCell ref="E440:E441"/>
    <mergeCell ref="F440:F441"/>
    <mergeCell ref="G440:G441"/>
    <mergeCell ref="H440:H441"/>
    <mergeCell ref="I440:I441"/>
    <mergeCell ref="B442:D443"/>
    <mergeCell ref="E442:E443"/>
    <mergeCell ref="F442:F443"/>
    <mergeCell ref="G442:G443"/>
    <mergeCell ref="H442:H443"/>
    <mergeCell ref="I442:I443"/>
    <mergeCell ref="B444:D445"/>
    <mergeCell ref="E444:E445"/>
    <mergeCell ref="F444:F445"/>
    <mergeCell ref="G444:G445"/>
    <mergeCell ref="H444:H445"/>
    <mergeCell ref="I444:I445"/>
    <mergeCell ref="E462:E463"/>
    <mergeCell ref="F462:F463"/>
    <mergeCell ref="G462:G463"/>
    <mergeCell ref="H462:H463"/>
    <mergeCell ref="I462:I463"/>
    <mergeCell ref="B464:D465"/>
    <mergeCell ref="E464:E465"/>
    <mergeCell ref="F464:F465"/>
    <mergeCell ref="H464:H465"/>
    <mergeCell ref="I464:I465"/>
    <mergeCell ref="B466:D467"/>
    <mergeCell ref="E466:E467"/>
    <mergeCell ref="F466:F467"/>
    <mergeCell ref="I446:I447"/>
    <mergeCell ref="B448:D449"/>
    <mergeCell ref="E448:E449"/>
    <mergeCell ref="F448:F449"/>
    <mergeCell ref="G448:G449"/>
    <mergeCell ref="H448:H449"/>
    <mergeCell ref="I448:I449"/>
    <mergeCell ref="B450:D451"/>
    <mergeCell ref="E450:E451"/>
    <mergeCell ref="F450:F451"/>
    <mergeCell ref="G450:G451"/>
    <mergeCell ref="H450:H451"/>
    <mergeCell ref="I450:I451"/>
    <mergeCell ref="B452:D453"/>
    <mergeCell ref="E452:E453"/>
    <mergeCell ref="F452:F453"/>
    <mergeCell ref="G452:G453"/>
    <mergeCell ref="H452:H453"/>
    <mergeCell ref="I452:I453"/>
    <mergeCell ref="I476:I477"/>
    <mergeCell ref="B478:D479"/>
    <mergeCell ref="E478:E479"/>
    <mergeCell ref="F478:F479"/>
    <mergeCell ref="G478:G479"/>
    <mergeCell ref="H478:H479"/>
    <mergeCell ref="I478:I479"/>
    <mergeCell ref="B482:D483"/>
    <mergeCell ref="E482:E483"/>
    <mergeCell ref="F482:F483"/>
    <mergeCell ref="G482:G483"/>
    <mergeCell ref="H482:H483"/>
    <mergeCell ref="I482:I483"/>
    <mergeCell ref="B454:D455"/>
    <mergeCell ref="E454:E455"/>
    <mergeCell ref="F454:F455"/>
    <mergeCell ref="G454:G455"/>
    <mergeCell ref="H454:H455"/>
    <mergeCell ref="I454:I455"/>
    <mergeCell ref="B468:D469"/>
    <mergeCell ref="E468:E469"/>
    <mergeCell ref="F468:F469"/>
    <mergeCell ref="G468:G469"/>
    <mergeCell ref="H468:H469"/>
    <mergeCell ref="I468:I469"/>
    <mergeCell ref="I466:I467"/>
    <mergeCell ref="E470:E471"/>
    <mergeCell ref="F470:F471"/>
    <mergeCell ref="G470:G471"/>
    <mergeCell ref="H470:H471"/>
    <mergeCell ref="I470:I471"/>
    <mergeCell ref="B462:D463"/>
    <mergeCell ref="B484:D485"/>
    <mergeCell ref="E484:E485"/>
    <mergeCell ref="F484:F485"/>
    <mergeCell ref="G484:G485"/>
    <mergeCell ref="H484:H485"/>
    <mergeCell ref="I484:I485"/>
    <mergeCell ref="B486:D487"/>
    <mergeCell ref="E486:E487"/>
    <mergeCell ref="F486:F487"/>
    <mergeCell ref="G486:G487"/>
    <mergeCell ref="H486:H487"/>
    <mergeCell ref="I486:I487"/>
    <mergeCell ref="G480:G481"/>
    <mergeCell ref="H480:H481"/>
    <mergeCell ref="I480:I481"/>
    <mergeCell ref="B472:D473"/>
    <mergeCell ref="E472:E473"/>
    <mergeCell ref="F472:F473"/>
    <mergeCell ref="G472:G473"/>
    <mergeCell ref="H472:H473"/>
    <mergeCell ref="I472:I473"/>
    <mergeCell ref="B474:D475"/>
    <mergeCell ref="E474:E475"/>
    <mergeCell ref="F474:F475"/>
    <mergeCell ref="G474:G475"/>
    <mergeCell ref="H474:H475"/>
    <mergeCell ref="I474:I475"/>
    <mergeCell ref="B476:D477"/>
    <mergeCell ref="E476:E477"/>
    <mergeCell ref="F476:F477"/>
    <mergeCell ref="G476:G477"/>
    <mergeCell ref="H476:H477"/>
    <mergeCell ref="B470:D471"/>
    <mergeCell ref="F54:F55"/>
    <mergeCell ref="G54:G55"/>
    <mergeCell ref="H54:H55"/>
    <mergeCell ref="I54:I55"/>
    <mergeCell ref="G68:G69"/>
    <mergeCell ref="H68:H69"/>
    <mergeCell ref="I68:I69"/>
    <mergeCell ref="B72:D73"/>
    <mergeCell ref="E72:E73"/>
    <mergeCell ref="F144:F145"/>
    <mergeCell ref="G144:G145"/>
    <mergeCell ref="H144:H145"/>
    <mergeCell ref="I144:I145"/>
    <mergeCell ref="F110:F111"/>
    <mergeCell ref="G110:G111"/>
    <mergeCell ref="H110:H111"/>
    <mergeCell ref="I110:I111"/>
    <mergeCell ref="B112:D113"/>
    <mergeCell ref="E112:E113"/>
    <mergeCell ref="F112:F113"/>
    <mergeCell ref="G112:G113"/>
    <mergeCell ref="H112:H113"/>
    <mergeCell ref="I112:I113"/>
    <mergeCell ref="B118:D119"/>
    <mergeCell ref="E118:E119"/>
    <mergeCell ref="F118:F119"/>
    <mergeCell ref="G118:G119"/>
    <mergeCell ref="H118:H119"/>
    <mergeCell ref="I118:I119"/>
    <mergeCell ref="B120:D121"/>
    <mergeCell ref="E120:E121"/>
    <mergeCell ref="F140:F141"/>
    <mergeCell ref="G140:G141"/>
    <mergeCell ref="H140:H141"/>
    <mergeCell ref="I140:I141"/>
    <mergeCell ref="B142:D143"/>
    <mergeCell ref="E142:E143"/>
    <mergeCell ref="F142:F143"/>
    <mergeCell ref="G142:G143"/>
    <mergeCell ref="H142:H143"/>
    <mergeCell ref="I142:I143"/>
    <mergeCell ref="H114:H115"/>
    <mergeCell ref="I114:I115"/>
    <mergeCell ref="B116:D117"/>
    <mergeCell ref="E116:E117"/>
    <mergeCell ref="F116:F117"/>
    <mergeCell ref="G116:G117"/>
    <mergeCell ref="E134:E135"/>
    <mergeCell ref="F120:F121"/>
    <mergeCell ref="G120:G121"/>
    <mergeCell ref="H120:H121"/>
    <mergeCell ref="I120:I121"/>
    <mergeCell ref="B114:D115"/>
    <mergeCell ref="E114:E115"/>
    <mergeCell ref="F114:F115"/>
    <mergeCell ref="G114:G115"/>
    <mergeCell ref="F126:F127"/>
    <mergeCell ref="H126:H127"/>
    <mergeCell ref="F146:F147"/>
    <mergeCell ref="G146:G147"/>
    <mergeCell ref="H146:H147"/>
    <mergeCell ref="I146:I147"/>
    <mergeCell ref="B44:D45"/>
    <mergeCell ref="E44:E45"/>
    <mergeCell ref="F44:F45"/>
    <mergeCell ref="G44:G45"/>
    <mergeCell ref="H44:H45"/>
    <mergeCell ref="I44:I45"/>
    <mergeCell ref="B46:D47"/>
    <mergeCell ref="E46:E47"/>
    <mergeCell ref="F46:F47"/>
    <mergeCell ref="G46:G47"/>
    <mergeCell ref="H46:H47"/>
    <mergeCell ref="I46:I47"/>
    <mergeCell ref="B48:D49"/>
    <mergeCell ref="E48:E49"/>
    <mergeCell ref="F48:F49"/>
    <mergeCell ref="G48:G49"/>
    <mergeCell ref="H48:H49"/>
    <mergeCell ref="I48:I49"/>
    <mergeCell ref="B50:D51"/>
    <mergeCell ref="E50:E51"/>
    <mergeCell ref="F50:F51"/>
    <mergeCell ref="G50:G51"/>
    <mergeCell ref="H50:H51"/>
    <mergeCell ref="I50:I51"/>
    <mergeCell ref="I74:I75"/>
    <mergeCell ref="B68:D69"/>
    <mergeCell ref="E68:E69"/>
    <mergeCell ref="F68:F69"/>
    <mergeCell ref="B56:D57"/>
    <mergeCell ref="E56:E57"/>
    <mergeCell ref="F56:F57"/>
    <mergeCell ref="G56:G57"/>
    <mergeCell ref="H56:H57"/>
    <mergeCell ref="I56:I57"/>
    <mergeCell ref="B58:D59"/>
    <mergeCell ref="E58:E59"/>
    <mergeCell ref="F58:F59"/>
    <mergeCell ref="G58:G59"/>
    <mergeCell ref="H58:H59"/>
    <mergeCell ref="I58:I59"/>
    <mergeCell ref="B60:D61"/>
    <mergeCell ref="E60:E61"/>
    <mergeCell ref="F60:F61"/>
    <mergeCell ref="G60:G61"/>
    <mergeCell ref="H60:H61"/>
    <mergeCell ref="I60:I61"/>
    <mergeCell ref="B54:D55"/>
    <mergeCell ref="E54:E55"/>
    <mergeCell ref="F52:F53"/>
    <mergeCell ref="G52:G53"/>
    <mergeCell ref="G82:G83"/>
    <mergeCell ref="H82:H83"/>
    <mergeCell ref="I82:I83"/>
    <mergeCell ref="B88:D89"/>
    <mergeCell ref="E88:E89"/>
    <mergeCell ref="F88:F89"/>
    <mergeCell ref="G88:G89"/>
    <mergeCell ref="H88:H89"/>
    <mergeCell ref="I88:I89"/>
    <mergeCell ref="F62:F63"/>
    <mergeCell ref="G62:G63"/>
    <mergeCell ref="H62:H63"/>
    <mergeCell ref="I62:I63"/>
    <mergeCell ref="B64:D65"/>
    <mergeCell ref="E64:E65"/>
    <mergeCell ref="F64:F65"/>
    <mergeCell ref="G64:G65"/>
    <mergeCell ref="H64:H65"/>
    <mergeCell ref="I64:I65"/>
    <mergeCell ref="B66:D67"/>
    <mergeCell ref="E66:E67"/>
    <mergeCell ref="F66:F67"/>
    <mergeCell ref="G66:G67"/>
    <mergeCell ref="H66:H67"/>
    <mergeCell ref="I66:I67"/>
    <mergeCell ref="B74:D75"/>
    <mergeCell ref="E74:E75"/>
    <mergeCell ref="F74:F75"/>
    <mergeCell ref="F72:F73"/>
    <mergeCell ref="G72:G73"/>
    <mergeCell ref="F248:F249"/>
    <mergeCell ref="G248:G249"/>
    <mergeCell ref="H248:H249"/>
    <mergeCell ref="I248:I249"/>
    <mergeCell ref="H72:H73"/>
    <mergeCell ref="I72:I73"/>
    <mergeCell ref="B70:D71"/>
    <mergeCell ref="E70:E71"/>
    <mergeCell ref="F70:F71"/>
    <mergeCell ref="G70:G71"/>
    <mergeCell ref="H70:H71"/>
    <mergeCell ref="I70:I71"/>
    <mergeCell ref="B76:D77"/>
    <mergeCell ref="E76:E77"/>
    <mergeCell ref="F76:F77"/>
    <mergeCell ref="G76:G77"/>
    <mergeCell ref="H76:H77"/>
    <mergeCell ref="I76:I77"/>
    <mergeCell ref="B84:D85"/>
    <mergeCell ref="E84:E85"/>
    <mergeCell ref="F84:F85"/>
    <mergeCell ref="G84:G85"/>
    <mergeCell ref="H84:H85"/>
    <mergeCell ref="I84:I85"/>
    <mergeCell ref="F78:F79"/>
    <mergeCell ref="G78:G79"/>
    <mergeCell ref="H78:H79"/>
    <mergeCell ref="I78:I79"/>
    <mergeCell ref="B80:D81"/>
    <mergeCell ref="E80:E81"/>
    <mergeCell ref="B82:D83"/>
    <mergeCell ref="F82:F83"/>
    <mergeCell ref="E279:E280"/>
    <mergeCell ref="F279:F280"/>
    <mergeCell ref="G279:G280"/>
    <mergeCell ref="H279:H280"/>
    <mergeCell ref="I279:I280"/>
    <mergeCell ref="G94:G95"/>
    <mergeCell ref="H94:H95"/>
    <mergeCell ref="B92:D93"/>
    <mergeCell ref="E92:E93"/>
    <mergeCell ref="F92:F93"/>
    <mergeCell ref="G92:G93"/>
    <mergeCell ref="H92:H93"/>
    <mergeCell ref="I92:I93"/>
    <mergeCell ref="B250:D251"/>
    <mergeCell ref="E250:E251"/>
    <mergeCell ref="F250:F251"/>
    <mergeCell ref="G250:G251"/>
    <mergeCell ref="H250:H251"/>
    <mergeCell ref="I250:I251"/>
    <mergeCell ref="B252:D253"/>
    <mergeCell ref="E252:E253"/>
    <mergeCell ref="F252:F253"/>
    <mergeCell ref="G252:G253"/>
    <mergeCell ref="H252:H253"/>
    <mergeCell ref="I252:I253"/>
    <mergeCell ref="B246:D247"/>
    <mergeCell ref="E246:E247"/>
    <mergeCell ref="F246:F247"/>
    <mergeCell ref="G246:G247"/>
    <mergeCell ref="H246:H247"/>
    <mergeCell ref="B281:D282"/>
    <mergeCell ref="E281:E282"/>
    <mergeCell ref="F281:F282"/>
    <mergeCell ref="G281:G282"/>
    <mergeCell ref="H281:H282"/>
    <mergeCell ref="I281:I282"/>
    <mergeCell ref="B268:D268"/>
    <mergeCell ref="B267:D267"/>
    <mergeCell ref="B315:D315"/>
    <mergeCell ref="B316:D316"/>
    <mergeCell ref="B317:D317"/>
    <mergeCell ref="B318:D318"/>
    <mergeCell ref="B321:D322"/>
    <mergeCell ref="E321:E322"/>
    <mergeCell ref="F321:F322"/>
    <mergeCell ref="G321:G322"/>
    <mergeCell ref="H321:H322"/>
    <mergeCell ref="I321:I322"/>
    <mergeCell ref="B271:D271"/>
    <mergeCell ref="B273:D274"/>
    <mergeCell ref="E273:E274"/>
    <mergeCell ref="F273:F274"/>
    <mergeCell ref="G273:G274"/>
    <mergeCell ref="H273:H274"/>
    <mergeCell ref="I273:I274"/>
    <mergeCell ref="B275:D276"/>
    <mergeCell ref="E275:E276"/>
    <mergeCell ref="F275:F276"/>
    <mergeCell ref="G275:G276"/>
    <mergeCell ref="H275:H276"/>
    <mergeCell ref="I275:I276"/>
    <mergeCell ref="B279:D280"/>
    <mergeCell ref="I371:I372"/>
    <mergeCell ref="B373:D373"/>
    <mergeCell ref="B374:D374"/>
    <mergeCell ref="B375:D375"/>
    <mergeCell ref="B376:D376"/>
    <mergeCell ref="F379:F380"/>
    <mergeCell ref="G379:G380"/>
    <mergeCell ref="I379:I380"/>
    <mergeCell ref="B381:D382"/>
    <mergeCell ref="E381:E382"/>
    <mergeCell ref="F381:F382"/>
    <mergeCell ref="G381:G382"/>
    <mergeCell ref="H381:H382"/>
    <mergeCell ref="I381:I382"/>
    <mergeCell ref="B383:D384"/>
    <mergeCell ref="E383:E384"/>
    <mergeCell ref="F383:F384"/>
    <mergeCell ref="G383:G384"/>
    <mergeCell ref="H383:H384"/>
    <mergeCell ref="I383:I384"/>
    <mergeCell ref="I385:I386"/>
    <mergeCell ref="B387:D388"/>
    <mergeCell ref="E387:E388"/>
    <mergeCell ref="F387:F388"/>
    <mergeCell ref="G387:G388"/>
    <mergeCell ref="H387:H388"/>
    <mergeCell ref="I387:I388"/>
    <mergeCell ref="B390:D391"/>
    <mergeCell ref="E390:E391"/>
    <mergeCell ref="F390:F391"/>
    <mergeCell ref="G390:G391"/>
    <mergeCell ref="H390:H391"/>
    <mergeCell ref="I390:I391"/>
    <mergeCell ref="B392:D393"/>
    <mergeCell ref="E392:E393"/>
    <mergeCell ref="F392:F393"/>
    <mergeCell ref="G392:G393"/>
    <mergeCell ref="H392:H393"/>
    <mergeCell ref="I392:I393"/>
    <mergeCell ref="I396:I397"/>
    <mergeCell ref="B398:D399"/>
    <mergeCell ref="E398:E399"/>
    <mergeCell ref="F398:F399"/>
    <mergeCell ref="G398:G399"/>
    <mergeCell ref="H398:H399"/>
    <mergeCell ref="I398:I399"/>
    <mergeCell ref="B403:D404"/>
    <mergeCell ref="E403:E404"/>
    <mergeCell ref="F403:F404"/>
    <mergeCell ref="G403:G404"/>
    <mergeCell ref="H403:H404"/>
    <mergeCell ref="I403:I404"/>
    <mergeCell ref="B400:D401"/>
    <mergeCell ref="E400:E401"/>
    <mergeCell ref="F400:F401"/>
    <mergeCell ref="G400:G401"/>
    <mergeCell ref="H400:H401"/>
    <mergeCell ref="I400:I401"/>
    <mergeCell ref="H691:H692"/>
    <mergeCell ref="I691:I692"/>
    <mergeCell ref="B693:D694"/>
    <mergeCell ref="E693:E694"/>
    <mergeCell ref="F693:F694"/>
    <mergeCell ref="G693:G694"/>
    <mergeCell ref="H693:H694"/>
    <mergeCell ref="I693:I694"/>
    <mergeCell ref="B86:D87"/>
    <mergeCell ref="E86:E87"/>
    <mergeCell ref="F86:F87"/>
    <mergeCell ref="G86:G87"/>
    <mergeCell ref="H86:H87"/>
    <mergeCell ref="I86:I87"/>
    <mergeCell ref="B136:D137"/>
    <mergeCell ref="E136:E137"/>
    <mergeCell ref="F136:F137"/>
    <mergeCell ref="G136:G137"/>
    <mergeCell ref="H136:H137"/>
    <mergeCell ref="I136:I137"/>
    <mergeCell ref="B138:D139"/>
    <mergeCell ref="E138:E139"/>
    <mergeCell ref="F138:F139"/>
    <mergeCell ref="G138:G139"/>
    <mergeCell ref="H138:H139"/>
    <mergeCell ref="I138:I139"/>
    <mergeCell ref="I394:I395"/>
    <mergeCell ref="B408:D409"/>
    <mergeCell ref="E408:E409"/>
    <mergeCell ref="F408:F409"/>
    <mergeCell ref="G408:G409"/>
    <mergeCell ref="I408:I409"/>
    <mergeCell ref="B695:D696"/>
    <mergeCell ref="E695:E696"/>
    <mergeCell ref="F695:F696"/>
    <mergeCell ref="G695:G696"/>
    <mergeCell ref="H695:H696"/>
    <mergeCell ref="I695:I696"/>
    <mergeCell ref="B697:D697"/>
    <mergeCell ref="B698:D698"/>
    <mergeCell ref="B334:D335"/>
    <mergeCell ref="E334:E335"/>
    <mergeCell ref="F334:F335"/>
    <mergeCell ref="G334:G335"/>
    <mergeCell ref="H334:H335"/>
    <mergeCell ref="I334:I335"/>
    <mergeCell ref="B336:D337"/>
    <mergeCell ref="E336:E337"/>
    <mergeCell ref="F336:F337"/>
    <mergeCell ref="G336:G337"/>
    <mergeCell ref="H336:H337"/>
    <mergeCell ref="I336:I337"/>
    <mergeCell ref="B338:D339"/>
    <mergeCell ref="E338:E339"/>
    <mergeCell ref="B689:D690"/>
    <mergeCell ref="E689:E690"/>
    <mergeCell ref="F689:F690"/>
    <mergeCell ref="G689:G690"/>
    <mergeCell ref="H689:H690"/>
    <mergeCell ref="I689:I690"/>
    <mergeCell ref="B691:D692"/>
    <mergeCell ref="E691:E692"/>
    <mergeCell ref="F691:F692"/>
    <mergeCell ref="G691:G692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2025-07-11T11:46:49Z</cp:lastPrinted>
  <dcterms:created xsi:type="dcterms:W3CDTF">2022-08-12T12:51:27Z</dcterms:created>
  <dcterms:modified xsi:type="dcterms:W3CDTF">2025-07-12T21:42:46Z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