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0Administrator\Desktop\My Documents\IZVJEŠTAJI\IZVJEŠTAJI 2024\IZVRŠENJA 2024\31122024\"/>
    </mc:Choice>
  </mc:AlternateContent>
  <bookViews>
    <workbookView xWindow="0" yWindow="0" windowWidth="28800" windowHeight="12300" firstSheet="2" activeTab="6"/>
  </bookViews>
  <sheets>
    <sheet name="SAŽETAK" sheetId="1" r:id="rId1"/>
    <sheet name=" Račun prihoda i rashoda" sheetId="3" r:id="rId2"/>
    <sheet name="Rashodi i prihodi prema izvoru" sheetId="8" r:id="rId3"/>
    <sheet name="Rashodi prema funkcijskoj k " sheetId="11" r:id="rId4"/>
    <sheet name="Račun financiranja " sheetId="9" r:id="rId5"/>
    <sheet name="Račun fin prema izvorima f" sheetId="10" r:id="rId6"/>
    <sheet name="Programska klasifikacija" sheetId="7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8" i="11" l="1"/>
  <c r="H43" i="8" l="1"/>
  <c r="H42" i="8"/>
  <c r="H40" i="8"/>
  <c r="H39" i="8"/>
  <c r="H38" i="8"/>
  <c r="H37" i="8"/>
  <c r="H36" i="8"/>
  <c r="H35" i="8"/>
  <c r="H33" i="8"/>
  <c r="H32" i="8"/>
  <c r="H30" i="8"/>
  <c r="H29" i="8"/>
  <c r="H26" i="8"/>
  <c r="H25" i="8"/>
  <c r="H24" i="8"/>
  <c r="H22" i="8"/>
  <c r="H21" i="8"/>
  <c r="H20" i="8"/>
  <c r="H19" i="8"/>
  <c r="H18" i="8"/>
  <c r="H17" i="8"/>
  <c r="H15" i="8"/>
  <c r="H14" i="8"/>
  <c r="H12" i="8"/>
  <c r="H11" i="8"/>
  <c r="H8" i="8"/>
  <c r="H7" i="8"/>
  <c r="H6" i="8"/>
  <c r="I796" i="7"/>
  <c r="I795" i="7"/>
  <c r="I794" i="7"/>
  <c r="I793" i="7"/>
  <c r="I792" i="7"/>
  <c r="I791" i="7"/>
  <c r="I790" i="7"/>
  <c r="I789" i="7"/>
  <c r="I784" i="7"/>
  <c r="I783" i="7"/>
  <c r="I782" i="7"/>
  <c r="I781" i="7"/>
  <c r="I780" i="7"/>
  <c r="I779" i="7"/>
  <c r="I778" i="7"/>
  <c r="I777" i="7"/>
  <c r="I770" i="7"/>
  <c r="I769" i="7"/>
  <c r="I762" i="7"/>
  <c r="I761" i="7"/>
  <c r="I760" i="7"/>
  <c r="I759" i="7"/>
  <c r="I758" i="7"/>
  <c r="I757" i="7"/>
  <c r="I756" i="7"/>
  <c r="I755" i="7"/>
  <c r="I750" i="7"/>
  <c r="I749" i="7"/>
  <c r="I748" i="7"/>
  <c r="I747" i="7"/>
  <c r="I746" i="7"/>
  <c r="I745" i="7"/>
  <c r="I740" i="7"/>
  <c r="I739" i="7"/>
  <c r="I738" i="7"/>
  <c r="I737" i="7"/>
  <c r="I736" i="7"/>
  <c r="I735" i="7"/>
  <c r="I734" i="7"/>
  <c r="I733" i="7"/>
  <c r="I728" i="7"/>
  <c r="I727" i="7"/>
  <c r="I726" i="7"/>
  <c r="I725" i="7"/>
  <c r="I724" i="7"/>
  <c r="I723" i="7"/>
  <c r="I722" i="7"/>
  <c r="I721" i="7"/>
  <c r="I708" i="7"/>
  <c r="I707" i="7"/>
  <c r="I706" i="7"/>
  <c r="I705" i="7"/>
  <c r="I704" i="7"/>
  <c r="I703" i="7"/>
  <c r="I702" i="7"/>
  <c r="I701" i="7"/>
  <c r="I698" i="7"/>
  <c r="I696" i="7"/>
  <c r="I694" i="7"/>
  <c r="I692" i="7"/>
  <c r="I688" i="7"/>
  <c r="I687" i="7"/>
  <c r="I686" i="7"/>
  <c r="I685" i="7"/>
  <c r="I684" i="7"/>
  <c r="I683" i="7"/>
  <c r="I682" i="7"/>
  <c r="I681" i="7"/>
  <c r="I670" i="7"/>
  <c r="I669" i="7"/>
  <c r="I668" i="7"/>
  <c r="I667" i="7"/>
  <c r="I666" i="7"/>
  <c r="I665" i="7"/>
  <c r="I650" i="7"/>
  <c r="I649" i="7"/>
  <c r="I648" i="7"/>
  <c r="I647" i="7"/>
  <c r="I646" i="7"/>
  <c r="I645" i="7"/>
  <c r="I640" i="7"/>
  <c r="I639" i="7"/>
  <c r="I638" i="7"/>
  <c r="I637" i="7"/>
  <c r="I636" i="7"/>
  <c r="I635" i="7"/>
  <c r="I624" i="7"/>
  <c r="I623" i="7"/>
  <c r="I622" i="7"/>
  <c r="I621" i="7"/>
  <c r="I620" i="7"/>
  <c r="I619" i="7"/>
  <c r="I618" i="7"/>
  <c r="I617" i="7"/>
  <c r="I616" i="7"/>
  <c r="I615" i="7"/>
  <c r="I614" i="7"/>
  <c r="I613" i="7"/>
  <c r="I612" i="7"/>
  <c r="I611" i="7"/>
  <c r="I610" i="7"/>
  <c r="I609" i="7"/>
  <c r="I608" i="7"/>
  <c r="I607" i="7"/>
  <c r="I606" i="7"/>
  <c r="I604" i="7"/>
  <c r="I586" i="7"/>
  <c r="I585" i="7"/>
  <c r="I584" i="7"/>
  <c r="I583" i="7"/>
  <c r="I582" i="7"/>
  <c r="I581" i="7"/>
  <c r="I580" i="7"/>
  <c r="I571" i="7"/>
  <c r="I570" i="7"/>
  <c r="I569" i="7"/>
  <c r="I568" i="7"/>
  <c r="I567" i="7"/>
  <c r="I566" i="7"/>
  <c r="I565" i="7"/>
  <c r="I564" i="7"/>
  <c r="I537" i="7"/>
  <c r="I536" i="7"/>
  <c r="I535" i="7"/>
  <c r="I534" i="7"/>
  <c r="I533" i="7"/>
  <c r="I532" i="7"/>
  <c r="I527" i="7"/>
  <c r="I526" i="7"/>
  <c r="I493" i="7"/>
  <c r="I492" i="7"/>
  <c r="I491" i="7"/>
  <c r="I490" i="7"/>
  <c r="I489" i="7"/>
  <c r="I488" i="7"/>
  <c r="I487" i="7"/>
  <c r="I486" i="7"/>
  <c r="I485" i="7"/>
  <c r="I484" i="7"/>
  <c r="I483" i="7"/>
  <c r="I482" i="7"/>
  <c r="I481" i="7"/>
  <c r="I480" i="7"/>
  <c r="I479" i="7"/>
  <c r="I478" i="7"/>
  <c r="I477" i="7"/>
  <c r="I476" i="7"/>
  <c r="I475" i="7"/>
  <c r="I474" i="7"/>
  <c r="I473" i="7"/>
  <c r="I472" i="7"/>
  <c r="I471" i="7"/>
  <c r="I470" i="7"/>
  <c r="I469" i="7"/>
  <c r="I468" i="7"/>
  <c r="I467" i="7"/>
  <c r="I466" i="7"/>
  <c r="I465" i="7"/>
  <c r="I464" i="7"/>
  <c r="I463" i="7"/>
  <c r="I462" i="7"/>
  <c r="I461" i="7"/>
  <c r="I460" i="7"/>
  <c r="I459" i="7"/>
  <c r="I458" i="7"/>
  <c r="I457" i="7"/>
  <c r="I456" i="7"/>
  <c r="I449" i="7"/>
  <c r="I443" i="7"/>
  <c r="I442" i="7"/>
  <c r="I411" i="7"/>
  <c r="I410" i="7"/>
  <c r="I405" i="7"/>
  <c r="I404" i="7"/>
  <c r="I403" i="7"/>
  <c r="I402" i="7"/>
  <c r="I401" i="7"/>
  <c r="I400" i="7"/>
  <c r="I387" i="7"/>
  <c r="I386" i="7"/>
  <c r="I385" i="7"/>
  <c r="I384" i="7"/>
  <c r="I383" i="7"/>
  <c r="I382" i="7"/>
  <c r="I374" i="7"/>
  <c r="I373" i="7"/>
  <c r="I372" i="7"/>
  <c r="I371" i="7"/>
  <c r="I370" i="7"/>
  <c r="I369" i="7"/>
  <c r="I364" i="7"/>
  <c r="I363" i="7"/>
  <c r="I352" i="7"/>
  <c r="I351" i="7"/>
  <c r="I346" i="7"/>
  <c r="I345" i="7"/>
  <c r="I344" i="7"/>
  <c r="I343" i="7"/>
  <c r="I342" i="7"/>
  <c r="I341" i="7"/>
  <c r="I340" i="7"/>
  <c r="I339" i="7"/>
  <c r="I338" i="7"/>
  <c r="I337" i="7"/>
  <c r="I336" i="7"/>
  <c r="I320" i="7"/>
  <c r="I319" i="7"/>
  <c r="I318" i="7"/>
  <c r="I317" i="7"/>
  <c r="I316" i="7"/>
  <c r="I315" i="7"/>
  <c r="I310" i="7"/>
  <c r="I309" i="7"/>
  <c r="I277" i="7"/>
  <c r="I276" i="7"/>
  <c r="I275" i="7"/>
  <c r="I274" i="7"/>
  <c r="I273" i="7"/>
  <c r="I272" i="7"/>
  <c r="I271" i="7"/>
  <c r="I270" i="7"/>
  <c r="I265" i="7"/>
  <c r="I264" i="7"/>
  <c r="I263" i="7"/>
  <c r="I262" i="7"/>
  <c r="I261" i="7"/>
  <c r="I260" i="7"/>
  <c r="I259" i="7"/>
  <c r="I258" i="7"/>
  <c r="I221" i="7"/>
  <c r="I220" i="7"/>
  <c r="I219" i="7"/>
  <c r="I218" i="7"/>
  <c r="I217" i="7"/>
  <c r="I216" i="7"/>
  <c r="I215" i="7"/>
  <c r="I214" i="7"/>
  <c r="I207" i="7"/>
  <c r="I206" i="7"/>
  <c r="I205" i="7"/>
  <c r="I204" i="7"/>
  <c r="I203" i="7"/>
  <c r="I202" i="7"/>
  <c r="I201" i="7"/>
  <c r="I200" i="7"/>
  <c r="I193" i="7"/>
  <c r="I192" i="7"/>
  <c r="I191" i="7"/>
  <c r="I190" i="7"/>
  <c r="I189" i="7"/>
  <c r="I188" i="7"/>
  <c r="I187" i="7"/>
  <c r="I186" i="7"/>
  <c r="I179" i="7"/>
  <c r="I178" i="7"/>
  <c r="I177" i="7"/>
  <c r="I176" i="7"/>
  <c r="I175" i="7"/>
  <c r="I174" i="7"/>
  <c r="I173" i="7"/>
  <c r="I172" i="7"/>
  <c r="I165" i="7"/>
  <c r="I164" i="7"/>
  <c r="I163" i="7"/>
  <c r="I162" i="7"/>
  <c r="I161" i="7"/>
  <c r="I160" i="7"/>
  <c r="I159" i="7"/>
  <c r="I158" i="7"/>
  <c r="I145" i="7"/>
  <c r="I144" i="7"/>
  <c r="I143" i="7"/>
  <c r="I142" i="7"/>
  <c r="I141" i="7"/>
  <c r="I140" i="7"/>
  <c r="I127" i="7"/>
  <c r="I126" i="7"/>
  <c r="I125" i="7"/>
  <c r="I124" i="7"/>
  <c r="I123" i="7"/>
  <c r="I122" i="7"/>
  <c r="I109" i="7"/>
  <c r="I108" i="7"/>
  <c r="I101" i="7"/>
  <c r="I100" i="7"/>
  <c r="I99" i="7"/>
  <c r="I98" i="7"/>
  <c r="I97" i="7"/>
  <c r="I96" i="7"/>
  <c r="I91" i="7"/>
  <c r="I90" i="7"/>
  <c r="I43" i="7"/>
  <c r="I42" i="7"/>
  <c r="I41" i="7"/>
  <c r="I40" i="7"/>
  <c r="I39" i="7"/>
  <c r="I38" i="7"/>
  <c r="I37" i="7"/>
  <c r="I36" i="7"/>
  <c r="I35" i="7"/>
  <c r="I31" i="7"/>
  <c r="I30" i="7"/>
  <c r="I29" i="7"/>
  <c r="I28" i="7"/>
  <c r="I27" i="7"/>
  <c r="I26" i="7"/>
  <c r="I25" i="7"/>
  <c r="I24" i="7"/>
  <c r="I23" i="7"/>
  <c r="I22" i="7"/>
  <c r="I21" i="7"/>
  <c r="I18" i="7"/>
  <c r="I17" i="7"/>
  <c r="I16" i="7"/>
  <c r="I15" i="7"/>
  <c r="I14" i="7"/>
  <c r="I13" i="7"/>
  <c r="I12" i="7"/>
  <c r="I11" i="7"/>
  <c r="I10" i="7"/>
  <c r="I9" i="7"/>
  <c r="F36" i="7"/>
  <c r="F793" i="7"/>
  <c r="F791" i="7" s="1"/>
  <c r="F789" i="7" s="1"/>
  <c r="F781" i="7"/>
  <c r="F779" i="7" s="1"/>
  <c r="F777" i="7" s="1"/>
  <c r="F759" i="7"/>
  <c r="F757" i="7"/>
  <c r="F755" i="7" s="1"/>
  <c r="F747" i="7"/>
  <c r="F745" i="7"/>
  <c r="F737" i="7"/>
  <c r="F735" i="7" s="1"/>
  <c r="F733" i="7" s="1"/>
  <c r="F725" i="7"/>
  <c r="F723" i="7"/>
  <c r="F721" i="7" s="1"/>
  <c r="F705" i="7"/>
  <c r="F703" i="7"/>
  <c r="F701" i="7"/>
  <c r="F695" i="7"/>
  <c r="F693" i="7"/>
  <c r="F691" i="7"/>
  <c r="F685" i="7"/>
  <c r="F683" i="7" s="1"/>
  <c r="F681" i="7" s="1"/>
  <c r="F667" i="7"/>
  <c r="F665" i="7"/>
  <c r="F647" i="7"/>
  <c r="F645" i="7"/>
  <c r="F637" i="7"/>
  <c r="F635" i="7"/>
  <c r="F621" i="7"/>
  <c r="F619" i="7"/>
  <c r="F605" i="7"/>
  <c r="F603" i="7"/>
  <c r="F579" i="7" s="1"/>
  <c r="F583" i="7"/>
  <c r="F581" i="7"/>
  <c r="F568" i="7"/>
  <c r="F566" i="7" s="1"/>
  <c r="F564" i="7" s="1"/>
  <c r="F534" i="7"/>
  <c r="F532" i="7"/>
  <c r="F490" i="7"/>
  <c r="F488" i="7" s="1"/>
  <c r="F452" i="7"/>
  <c r="F450" i="7" s="1"/>
  <c r="F402" i="7"/>
  <c r="F400" i="7"/>
  <c r="F384" i="7"/>
  <c r="F382" i="7" s="1"/>
  <c r="F371" i="7"/>
  <c r="F369" i="7"/>
  <c r="F343" i="7"/>
  <c r="F341" i="7" s="1"/>
  <c r="F317" i="7"/>
  <c r="F315" i="7"/>
  <c r="F291" i="7"/>
  <c r="F289" i="7" s="1"/>
  <c r="F274" i="7"/>
  <c r="F272" i="7"/>
  <c r="F262" i="7"/>
  <c r="F260" i="7" s="1"/>
  <c r="F258" i="7" s="1"/>
  <c r="F218" i="7"/>
  <c r="F216" i="7" s="1"/>
  <c r="F214" i="7" s="1"/>
  <c r="F204" i="7"/>
  <c r="F202" i="7"/>
  <c r="F200" i="7" s="1"/>
  <c r="F190" i="7"/>
  <c r="F188" i="7"/>
  <c r="F186" i="7"/>
  <c r="F176" i="7"/>
  <c r="F174" i="7" s="1"/>
  <c r="F172" i="7" s="1"/>
  <c r="F162" i="7"/>
  <c r="F160" i="7" s="1"/>
  <c r="F158" i="7" s="1"/>
  <c r="F142" i="7"/>
  <c r="F140" i="7"/>
  <c r="F124" i="7"/>
  <c r="F122" i="7" s="1"/>
  <c r="F98" i="7"/>
  <c r="F96" i="7"/>
  <c r="F40" i="7"/>
  <c r="F38" i="7" s="1"/>
  <c r="F27" i="7"/>
  <c r="F25" i="7" s="1"/>
  <c r="F15" i="7"/>
  <c r="F13" i="7" s="1"/>
  <c r="E39" i="8"/>
  <c r="E29" i="8"/>
  <c r="D14" i="8"/>
  <c r="D6" i="8" s="1"/>
  <c r="D24" i="8"/>
  <c r="D42" i="8"/>
  <c r="D32" i="8"/>
  <c r="D21" i="8"/>
  <c r="F270" i="7" l="1"/>
  <c r="F448" i="7"/>
  <c r="L93" i="3" l="1"/>
  <c r="L92" i="3"/>
  <c r="L89" i="3"/>
  <c r="L86" i="3"/>
  <c r="L82" i="3"/>
  <c r="L50" i="3"/>
  <c r="L41" i="3"/>
  <c r="L40" i="3"/>
  <c r="L39" i="3"/>
  <c r="H40" i="3"/>
  <c r="H94" i="3"/>
  <c r="H100" i="3"/>
  <c r="H102" i="3"/>
  <c r="H42" i="3"/>
  <c r="H45" i="3"/>
  <c r="H47" i="3"/>
  <c r="H51" i="3"/>
  <c r="H56" i="3"/>
  <c r="H64" i="3"/>
  <c r="H74" i="3"/>
  <c r="H90" i="3"/>
  <c r="L30" i="3"/>
  <c r="L24" i="3"/>
  <c r="L21" i="3"/>
  <c r="L18" i="3"/>
  <c r="L11" i="3"/>
  <c r="L12" i="3"/>
  <c r="L10" i="3"/>
  <c r="L24" i="1"/>
  <c r="L13" i="1"/>
  <c r="L15" i="1"/>
  <c r="L14" i="1"/>
  <c r="L11" i="1"/>
  <c r="I664" i="7" l="1"/>
  <c r="I663" i="7"/>
  <c r="I662" i="7"/>
  <c r="I661" i="7"/>
  <c r="I660" i="7"/>
  <c r="I659" i="7"/>
  <c r="I658" i="7"/>
  <c r="I657" i="7"/>
  <c r="I656" i="7"/>
  <c r="I655" i="7"/>
  <c r="I304" i="7"/>
  <c r="I303" i="7"/>
  <c r="I302" i="7"/>
  <c r="I301" i="7"/>
  <c r="I300" i="7"/>
  <c r="I299" i="7"/>
  <c r="I298" i="7"/>
  <c r="I297" i="7"/>
  <c r="I296" i="7"/>
  <c r="I295" i="7"/>
  <c r="H671" i="7"/>
  <c r="H677" i="7"/>
  <c r="H651" i="7"/>
  <c r="H641" i="7"/>
  <c r="H625" i="7"/>
  <c r="H631" i="7"/>
  <c r="H587" i="7"/>
  <c r="H595" i="7"/>
  <c r="H783" i="7"/>
  <c r="H785" i="7"/>
  <c r="H270" i="7"/>
  <c r="H363" i="7"/>
  <c r="H343" i="7" s="1"/>
  <c r="H402" i="7"/>
  <c r="H418" i="7"/>
  <c r="H426" i="7"/>
  <c r="H436" i="7"/>
  <c r="H444" i="7"/>
  <c r="H412" i="7"/>
  <c r="H408" i="7"/>
  <c r="H406" i="7"/>
  <c r="H386" i="7"/>
  <c r="H392" i="7"/>
  <c r="H388" i="7"/>
  <c r="H375" i="7"/>
  <c r="H379" i="7"/>
  <c r="H345" i="7"/>
  <c r="H347" i="7"/>
  <c r="H349" i="7"/>
  <c r="H353" i="7"/>
  <c r="H357" i="7"/>
  <c r="H361" i="7"/>
  <c r="H365" i="7"/>
  <c r="H321" i="7"/>
  <c r="H305" i="7"/>
  <c r="H311" i="7"/>
  <c r="H278" i="7"/>
  <c r="H282" i="7"/>
  <c r="H286" i="7"/>
  <c r="H544" i="7"/>
  <c r="H552" i="7"/>
  <c r="H560" i="7"/>
  <c r="H538" i="7"/>
  <c r="H490" i="7"/>
  <c r="H494" i="7"/>
  <c r="H500" i="7"/>
  <c r="H508" i="7"/>
  <c r="H520" i="7"/>
  <c r="H528" i="7"/>
  <c r="H570" i="7"/>
  <c r="H572" i="7"/>
  <c r="H576" i="7"/>
  <c r="H689" i="7"/>
  <c r="H699" i="7"/>
  <c r="H709" i="7"/>
  <c r="H715" i="7"/>
  <c r="H718" i="7"/>
  <c r="H729" i="7"/>
  <c r="H741" i="7"/>
  <c r="H751" i="7"/>
  <c r="H763" i="7"/>
  <c r="H765" i="7"/>
  <c r="H767" i="7"/>
  <c r="H771" i="7"/>
  <c r="H787" i="7"/>
  <c r="H797" i="7"/>
  <c r="H208" i="7"/>
  <c r="H210" i="7"/>
  <c r="H212" i="7"/>
  <c r="H194" i="7"/>
  <c r="H196" i="7"/>
  <c r="H198" i="7"/>
  <c r="H184" i="7"/>
  <c r="H182" i="7"/>
  <c r="H180" i="7"/>
  <c r="H266" i="7"/>
  <c r="H238" i="7"/>
  <c r="H222" i="7"/>
  <c r="H252" i="7"/>
  <c r="H228" i="7"/>
  <c r="H170" i="7"/>
  <c r="H168" i="7"/>
  <c r="H166" i="7"/>
  <c r="H146" i="7"/>
  <c r="H150" i="7"/>
  <c r="H154" i="7"/>
  <c r="H136" i="7"/>
  <c r="H132" i="7"/>
  <c r="H128" i="7"/>
  <c r="H118" i="7"/>
  <c r="H114" i="7"/>
  <c r="H110" i="7"/>
  <c r="H106" i="7"/>
  <c r="H104" i="7"/>
  <c r="H102" i="7"/>
  <c r="H92" i="7"/>
  <c r="H80" i="7"/>
  <c r="H60" i="7"/>
  <c r="H50" i="7"/>
  <c r="H44" i="7"/>
  <c r="H220" i="7" l="1"/>
  <c r="H32" i="7"/>
  <c r="H30" i="7" s="1"/>
  <c r="H144" i="7"/>
  <c r="G142" i="7"/>
  <c r="G402" i="7"/>
  <c r="H442" i="7"/>
  <c r="G343" i="7"/>
  <c r="H335" i="7"/>
  <c r="H317" i="7" s="1"/>
  <c r="H319" i="7"/>
  <c r="G317" i="7"/>
  <c r="G490" i="7"/>
  <c r="H526" i="7"/>
  <c r="H492" i="7"/>
  <c r="H623" i="7"/>
  <c r="G621" i="7"/>
  <c r="G793" i="7"/>
  <c r="G781" i="7"/>
  <c r="G759" i="7"/>
  <c r="G747" i="7"/>
  <c r="G737" i="7"/>
  <c r="G725" i="7"/>
  <c r="G705" i="7"/>
  <c r="G695" i="7"/>
  <c r="G693" i="7" s="1"/>
  <c r="G691" i="7" s="1"/>
  <c r="G685" i="7"/>
  <c r="G667" i="7"/>
  <c r="G647" i="7"/>
  <c r="G637" i="7"/>
  <c r="G605" i="7"/>
  <c r="G603" i="7" s="1"/>
  <c r="G583" i="7"/>
  <c r="G568" i="7"/>
  <c r="G534" i="7"/>
  <c r="G452" i="7"/>
  <c r="G450" i="7" s="1"/>
  <c r="G384" i="7"/>
  <c r="G371" i="7"/>
  <c r="G291" i="7"/>
  <c r="G274" i="7"/>
  <c r="G262" i="7"/>
  <c r="G218" i="7"/>
  <c r="G204" i="7"/>
  <c r="G190" i="7"/>
  <c r="G176" i="7"/>
  <c r="G162" i="7"/>
  <c r="G124" i="7"/>
  <c r="G98" i="7"/>
  <c r="G40" i="7"/>
  <c r="G27" i="7"/>
  <c r="G15" i="7"/>
  <c r="G791" i="7" l="1"/>
  <c r="G779" i="7"/>
  <c r="G757" i="7"/>
  <c r="G745" i="7"/>
  <c r="G735" i="7"/>
  <c r="G723" i="7"/>
  <c r="G703" i="7"/>
  <c r="G683" i="7"/>
  <c r="G665" i="7"/>
  <c r="G645" i="7"/>
  <c r="G635" i="7"/>
  <c r="G619" i="7"/>
  <c r="G581" i="7"/>
  <c r="G566" i="7"/>
  <c r="G532" i="7"/>
  <c r="G488" i="7"/>
  <c r="G400" i="7"/>
  <c r="G382" i="7"/>
  <c r="G369" i="7"/>
  <c r="G341" i="7"/>
  <c r="G315" i="7"/>
  <c r="G289" i="7"/>
  <c r="G272" i="7"/>
  <c r="G260" i="7"/>
  <c r="G216" i="7"/>
  <c r="G202" i="7"/>
  <c r="G188" i="7"/>
  <c r="G174" i="7"/>
  <c r="G160" i="7"/>
  <c r="G140" i="7"/>
  <c r="G122" i="7"/>
  <c r="G96" i="7"/>
  <c r="G38" i="7"/>
  <c r="G25" i="7"/>
  <c r="G13" i="7"/>
  <c r="G448" i="7"/>
  <c r="G36" i="7"/>
  <c r="G579" i="7"/>
  <c r="H142" i="7"/>
  <c r="H315" i="7"/>
  <c r="H621" i="7"/>
  <c r="G733" i="7"/>
  <c r="G789" i="7" l="1"/>
  <c r="G777" i="7"/>
  <c r="G755" i="7"/>
  <c r="G721" i="7"/>
  <c r="G701" i="7"/>
  <c r="G681" i="7"/>
  <c r="G564" i="7"/>
  <c r="G270" i="7"/>
  <c r="G258" i="7"/>
  <c r="G214" i="7"/>
  <c r="G200" i="7"/>
  <c r="G186" i="7"/>
  <c r="G172" i="7"/>
  <c r="G158" i="7"/>
  <c r="G23" i="7"/>
  <c r="G11" i="7"/>
  <c r="H140" i="7"/>
  <c r="H488" i="7"/>
  <c r="H619" i="7"/>
  <c r="G34" i="7" l="1"/>
  <c r="G21" i="7"/>
  <c r="G9" i="7"/>
  <c r="H19" i="7"/>
  <c r="H17" i="7" s="1"/>
  <c r="K97" i="3"/>
  <c r="K89" i="3"/>
  <c r="K90" i="3"/>
  <c r="K91" i="3"/>
  <c r="G40" i="3"/>
  <c r="G41" i="3"/>
  <c r="G42" i="3"/>
  <c r="G45" i="3"/>
  <c r="G47" i="3"/>
  <c r="G51" i="3"/>
  <c r="G56" i="3"/>
  <c r="G64" i="3"/>
  <c r="G74" i="3"/>
  <c r="G82" i="3"/>
  <c r="G83" i="3"/>
  <c r="G86" i="3"/>
  <c r="G87" i="3"/>
  <c r="G89" i="3"/>
  <c r="G94" i="3"/>
  <c r="G93" i="3" s="1"/>
  <c r="G92" i="3" s="1"/>
  <c r="G90" i="3"/>
  <c r="G100" i="3"/>
  <c r="G102" i="3"/>
  <c r="K96" i="3"/>
  <c r="G8" i="7" l="1"/>
  <c r="G39" i="3"/>
  <c r="F24" i="8"/>
  <c r="F32" i="8"/>
  <c r="F14" i="8"/>
  <c r="E32" i="8"/>
  <c r="E14" i="8"/>
  <c r="I23" i="1"/>
  <c r="I13" i="1"/>
  <c r="I10" i="1"/>
  <c r="I16" i="1" l="1"/>
  <c r="E10" i="11" l="1"/>
  <c r="E7" i="11"/>
  <c r="E6" i="11" l="1"/>
  <c r="J94" i="3"/>
  <c r="K88" i="3"/>
  <c r="J90" i="3"/>
  <c r="J89" i="3" s="1"/>
  <c r="I92" i="3" l="1"/>
  <c r="I11" i="3"/>
  <c r="I10" i="3" s="1"/>
  <c r="I40" i="3" l="1"/>
  <c r="I39" i="3" s="1"/>
  <c r="H373" i="7" l="1"/>
  <c r="H351" i="7"/>
  <c r="H536" i="7"/>
  <c r="H126" i="7" l="1"/>
  <c r="H90" i="7"/>
  <c r="H371" i="7"/>
  <c r="H795" i="7"/>
  <c r="H793" i="7" s="1"/>
  <c r="H791" i="7" s="1"/>
  <c r="H789" i="7" s="1"/>
  <c r="K43" i="3"/>
  <c r="K46" i="3"/>
  <c r="K48" i="3"/>
  <c r="K52" i="3"/>
  <c r="K53" i="3"/>
  <c r="K54" i="3"/>
  <c r="K57" i="3"/>
  <c r="K58" i="3"/>
  <c r="K59" i="3"/>
  <c r="K60" i="3"/>
  <c r="K61" i="3"/>
  <c r="K65" i="3"/>
  <c r="K66" i="3"/>
  <c r="K67" i="3"/>
  <c r="K68" i="3"/>
  <c r="K69" i="3"/>
  <c r="K70" i="3"/>
  <c r="K71" i="3"/>
  <c r="K72" i="3"/>
  <c r="K73" i="3"/>
  <c r="K75" i="3"/>
  <c r="K76" i="3"/>
  <c r="K78" i="3"/>
  <c r="K79" i="3"/>
  <c r="K81" i="3"/>
  <c r="K84" i="3"/>
  <c r="K95" i="3"/>
  <c r="K98" i="3"/>
  <c r="K101" i="3"/>
  <c r="K103" i="3"/>
  <c r="J102" i="3"/>
  <c r="K102" i="3" s="1"/>
  <c r="J100" i="3"/>
  <c r="J87" i="3"/>
  <c r="J83" i="3"/>
  <c r="J74" i="3"/>
  <c r="J64" i="3"/>
  <c r="J56" i="3"/>
  <c r="J51" i="3"/>
  <c r="J47" i="3"/>
  <c r="J45" i="3"/>
  <c r="J42" i="3"/>
  <c r="G8" i="8"/>
  <c r="G12" i="8"/>
  <c r="G18" i="8"/>
  <c r="G19" i="8"/>
  <c r="G20" i="8"/>
  <c r="G22" i="8"/>
  <c r="G26" i="8"/>
  <c r="G30" i="8"/>
  <c r="G36" i="8"/>
  <c r="G37" i="8"/>
  <c r="G38" i="8"/>
  <c r="G40" i="8"/>
  <c r="G43" i="8"/>
  <c r="D29" i="8"/>
  <c r="K14" i="3"/>
  <c r="K17" i="3"/>
  <c r="K20" i="3"/>
  <c r="K23" i="3"/>
  <c r="K28" i="3"/>
  <c r="K32" i="3"/>
  <c r="K33" i="3"/>
  <c r="J13" i="3"/>
  <c r="J16" i="3"/>
  <c r="J19" i="3"/>
  <c r="J22" i="3"/>
  <c r="J25" i="3"/>
  <c r="J27" i="3"/>
  <c r="J31" i="3"/>
  <c r="H10" i="1"/>
  <c r="J30" i="3" l="1"/>
  <c r="J93" i="3"/>
  <c r="K93" i="3" s="1"/>
  <c r="J82" i="3"/>
  <c r="K51" i="3"/>
  <c r="K74" i="3"/>
  <c r="K64" i="3"/>
  <c r="K45" i="3"/>
  <c r="K47" i="3"/>
  <c r="J86" i="3"/>
  <c r="K100" i="3"/>
  <c r="K94" i="3"/>
  <c r="K83" i="3"/>
  <c r="K56" i="3"/>
  <c r="K42" i="3"/>
  <c r="K86" i="3"/>
  <c r="J21" i="3"/>
  <c r="K87" i="3"/>
  <c r="J18" i="3"/>
  <c r="J50" i="3"/>
  <c r="J41" i="3"/>
  <c r="J24" i="3"/>
  <c r="J12" i="3"/>
  <c r="C10" i="11"/>
  <c r="C7" i="11"/>
  <c r="E42" i="8"/>
  <c r="F42" i="8"/>
  <c r="F39" i="8"/>
  <c r="E35" i="8"/>
  <c r="F35" i="8"/>
  <c r="F29" i="8"/>
  <c r="E21" i="8"/>
  <c r="F21" i="8"/>
  <c r="E25" i="8"/>
  <c r="F25" i="8"/>
  <c r="E17" i="8"/>
  <c r="F17" i="8"/>
  <c r="E11" i="8"/>
  <c r="F11" i="8"/>
  <c r="E7" i="8"/>
  <c r="F7" i="8"/>
  <c r="E24" i="8" l="1"/>
  <c r="K82" i="3"/>
  <c r="J92" i="3"/>
  <c r="F6" i="8"/>
  <c r="E6" i="8"/>
  <c r="J40" i="3"/>
  <c r="C6" i="11"/>
  <c r="K50" i="3"/>
  <c r="K41" i="3"/>
  <c r="J11" i="3"/>
  <c r="C42" i="8"/>
  <c r="G42" i="8" s="1"/>
  <c r="C35" i="8"/>
  <c r="G35" i="8" s="1"/>
  <c r="D35" i="8"/>
  <c r="J10" i="3" l="1"/>
  <c r="J39" i="3"/>
  <c r="H369" i="7"/>
  <c r="C17" i="8"/>
  <c r="G17" i="8" s="1"/>
  <c r="D17" i="8"/>
  <c r="H341" i="7" l="1"/>
  <c r="H384" i="7"/>
  <c r="H309" i="7"/>
  <c r="H264" i="7"/>
  <c r="H404" i="7" l="1"/>
  <c r="H410" i="7"/>
  <c r="H293" i="7"/>
  <c r="H276" i="7"/>
  <c r="H274" i="7" s="1"/>
  <c r="H262" i="7"/>
  <c r="H42" i="7"/>
  <c r="H192" i="7"/>
  <c r="H108" i="7"/>
  <c r="H100" i="7"/>
  <c r="H206" i="7"/>
  <c r="H178" i="7"/>
  <c r="H164" i="7"/>
  <c r="H454" i="7"/>
  <c r="H291" i="7" l="1"/>
  <c r="H289" i="7" s="1"/>
  <c r="H176" i="7"/>
  <c r="H124" i="7"/>
  <c r="H40" i="7"/>
  <c r="H98" i="7"/>
  <c r="H659" i="7" l="1"/>
  <c r="H661" i="7"/>
  <c r="H687" i="7" l="1"/>
  <c r="H769" i="7"/>
  <c r="H749" i="7"/>
  <c r="H669" i="7"/>
  <c r="H667" i="7" s="1"/>
  <c r="H727" i="7"/>
  <c r="H739" i="7"/>
  <c r="H649" i="7"/>
  <c r="H697" i="7"/>
  <c r="H639" i="7"/>
  <c r="H657" i="7"/>
  <c r="H607" i="7"/>
  <c r="H585" i="7"/>
  <c r="H761" i="7"/>
  <c r="H534" i="7"/>
  <c r="H452" i="7"/>
  <c r="H260" i="7"/>
  <c r="H218" i="7"/>
  <c r="H204" i="7"/>
  <c r="H190" i="7"/>
  <c r="H174" i="7"/>
  <c r="H162" i="7"/>
  <c r="H122" i="7"/>
  <c r="H96" i="7"/>
  <c r="H38" i="7"/>
  <c r="H27" i="7"/>
  <c r="H25" i="7" s="1"/>
  <c r="H23" i="7" s="1"/>
  <c r="H21" i="7" s="1"/>
  <c r="H15" i="7"/>
  <c r="H13" i="7" s="1"/>
  <c r="F23" i="7"/>
  <c r="F21" i="7" s="1"/>
  <c r="F11" i="7"/>
  <c r="F9" i="7" s="1"/>
  <c r="H36" i="7" l="1"/>
  <c r="H747" i="7"/>
  <c r="H745" i="7" s="1"/>
  <c r="H725" i="7"/>
  <c r="H172" i="7"/>
  <c r="H258" i="7"/>
  <c r="H382" i="7"/>
  <c r="H583" i="7"/>
  <c r="H637" i="7"/>
  <c r="H695" i="7"/>
  <c r="H272" i="7"/>
  <c r="H759" i="7"/>
  <c r="H202" i="7"/>
  <c r="H450" i="7"/>
  <c r="H568" i="7"/>
  <c r="H188" i="7"/>
  <c r="H400" i="7"/>
  <c r="H781" i="7"/>
  <c r="H605" i="7"/>
  <c r="H160" i="7"/>
  <c r="H216" i="7"/>
  <c r="H532" i="7"/>
  <c r="H655" i="7"/>
  <c r="H737" i="7"/>
  <c r="H647" i="7"/>
  <c r="H685" i="7"/>
  <c r="H665" i="7"/>
  <c r="H11" i="7"/>
  <c r="C39" i="8"/>
  <c r="G39" i="8" s="1"/>
  <c r="C29" i="8"/>
  <c r="G29" i="8" s="1"/>
  <c r="C25" i="8"/>
  <c r="G25" i="8" s="1"/>
  <c r="D39" i="8"/>
  <c r="D25" i="8"/>
  <c r="C21" i="8"/>
  <c r="G21" i="8" s="1"/>
  <c r="C11" i="8"/>
  <c r="G11" i="8" s="1"/>
  <c r="C7" i="8"/>
  <c r="G7" i="8" s="1"/>
  <c r="D11" i="8"/>
  <c r="D7" i="8"/>
  <c r="H11" i="11"/>
  <c r="H10" i="11" s="1"/>
  <c r="H7" i="11"/>
  <c r="H6" i="11" s="1"/>
  <c r="L10" i="1"/>
  <c r="G19" i="3"/>
  <c r="G31" i="3"/>
  <c r="G27" i="3"/>
  <c r="K27" i="3" s="1"/>
  <c r="G25" i="3"/>
  <c r="G22" i="3"/>
  <c r="G16" i="3"/>
  <c r="K16" i="3" s="1"/>
  <c r="G13" i="3"/>
  <c r="K13" i="3" s="1"/>
  <c r="K24" i="1"/>
  <c r="H23" i="1"/>
  <c r="J23" i="1"/>
  <c r="G23" i="1"/>
  <c r="K15" i="1"/>
  <c r="K14" i="1"/>
  <c r="K11" i="1"/>
  <c r="K10" i="1" s="1"/>
  <c r="H13" i="1"/>
  <c r="H16" i="1" s="1"/>
  <c r="H25" i="1" s="1"/>
  <c r="J13" i="1"/>
  <c r="J10" i="1"/>
  <c r="G13" i="1"/>
  <c r="G10" i="1"/>
  <c r="G8" i="11"/>
  <c r="D10" i="11"/>
  <c r="F10" i="11"/>
  <c r="D7" i="11"/>
  <c r="D6" i="11" s="1"/>
  <c r="F7" i="11"/>
  <c r="G7" i="11" s="1"/>
  <c r="H603" i="7" l="1"/>
  <c r="I605" i="7"/>
  <c r="H448" i="7"/>
  <c r="I448" i="7" s="1"/>
  <c r="G30" i="3"/>
  <c r="K30" i="3" s="1"/>
  <c r="K31" i="3"/>
  <c r="G21" i="3"/>
  <c r="K21" i="3" s="1"/>
  <c r="K22" i="3"/>
  <c r="G18" i="3"/>
  <c r="K18" i="3" s="1"/>
  <c r="K19" i="3"/>
  <c r="H723" i="7"/>
  <c r="H721" i="7" s="1"/>
  <c r="G6" i="11"/>
  <c r="C24" i="8"/>
  <c r="G24" i="8" s="1"/>
  <c r="G16" i="1"/>
  <c r="K13" i="1"/>
  <c r="H683" i="7"/>
  <c r="H186" i="7"/>
  <c r="H635" i="7"/>
  <c r="H158" i="7"/>
  <c r="H214" i="7"/>
  <c r="H735" i="7"/>
  <c r="H779" i="7"/>
  <c r="H566" i="7"/>
  <c r="H200" i="7"/>
  <c r="H645" i="7"/>
  <c r="H707" i="7"/>
  <c r="H757" i="7"/>
  <c r="H693" i="7"/>
  <c r="H581" i="7"/>
  <c r="H9" i="7"/>
  <c r="C6" i="8"/>
  <c r="G6" i="8" s="1"/>
  <c r="H92" i="3"/>
  <c r="G24" i="3"/>
  <c r="K24" i="3" s="1"/>
  <c r="G12" i="3"/>
  <c r="K12" i="3" s="1"/>
  <c r="J16" i="1"/>
  <c r="J25" i="1" s="1"/>
  <c r="F6" i="11"/>
  <c r="I603" i="7" l="1"/>
  <c r="H579" i="7"/>
  <c r="I579" i="7" s="1"/>
  <c r="K25" i="1"/>
  <c r="H705" i="7"/>
  <c r="H755" i="7"/>
  <c r="H733" i="7"/>
  <c r="H681" i="7"/>
  <c r="H691" i="7"/>
  <c r="H777" i="7"/>
  <c r="H564" i="7"/>
  <c r="K40" i="3"/>
  <c r="K92" i="3"/>
  <c r="G11" i="3"/>
  <c r="H11" i="3"/>
  <c r="H34" i="7" l="1"/>
  <c r="H39" i="3"/>
  <c r="G10" i="3"/>
  <c r="K10" i="3" s="1"/>
  <c r="K11" i="3"/>
  <c r="H10" i="3"/>
  <c r="K39" i="3"/>
  <c r="H703" i="7"/>
  <c r="H701" i="7" l="1"/>
  <c r="H8" i="7" l="1"/>
  <c r="F34" i="7"/>
  <c r="I34" i="7" s="1"/>
  <c r="F8" i="7" l="1"/>
  <c r="I8" i="7" s="1"/>
</calcChain>
</file>

<file path=xl/sharedStrings.xml><?xml version="1.0" encoding="utf-8"?>
<sst xmlns="http://schemas.openxmlformats.org/spreadsheetml/2006/main" count="772" uniqueCount="258">
  <si>
    <t>PRIHODI UKUPNO</t>
  </si>
  <si>
    <t>RASHODI UKUPNO</t>
  </si>
  <si>
    <t>Prihodi poslovanja</t>
  </si>
  <si>
    <t>Rashodi poslovanja</t>
  </si>
  <si>
    <t>Rashodi za zaposlene</t>
  </si>
  <si>
    <t>Rashodi za nabavu nefinancijske imovine</t>
  </si>
  <si>
    <t>BROJČANA OZNAKA I NAZIV</t>
  </si>
  <si>
    <t>UKUPNI RASHODI</t>
  </si>
  <si>
    <t>Primici od financijske imovine i zaduživanja</t>
  </si>
  <si>
    <t>Izdaci za financijsku imovinu i otplate zajmova</t>
  </si>
  <si>
    <t>II. POSEBNI DIO</t>
  </si>
  <si>
    <t>I. OPĆI DIO</t>
  </si>
  <si>
    <t>Materijalni rashodi</t>
  </si>
  <si>
    <t>Primici od zaduživanja</t>
  </si>
  <si>
    <t>Izdaci za otplatu glavnice primljenih kredita i zajmova</t>
  </si>
  <si>
    <t>…</t>
  </si>
  <si>
    <t>INDEKS</t>
  </si>
  <si>
    <t xml:space="preserve">IZVJEŠTAJ O PRIHODIMA I RASHODIMA PREMA EKONOMSKOJ KLASIFIKACIJI </t>
  </si>
  <si>
    <t>6=5/2*100</t>
  </si>
  <si>
    <t>7=5/4*100</t>
  </si>
  <si>
    <t>UKUPNI PRIHODI</t>
  </si>
  <si>
    <t>Pomoći iz inozemstva i od subjekata unutar općeg proračuna</t>
  </si>
  <si>
    <t xml:space="preserve"> Prihodi od prodaje proizvoda i robe te pruženih usluga i prihodi od donacija</t>
  </si>
  <si>
    <t>Prihodi od prodaje proizvoda i robe te pruženih usluga</t>
  </si>
  <si>
    <t>….</t>
  </si>
  <si>
    <t>Plaće (Bruto)</t>
  </si>
  <si>
    <t>Plaće za redovan rad</t>
  </si>
  <si>
    <t>Naknade troškova zaposlenima</t>
  </si>
  <si>
    <t>Službena putovanja</t>
  </si>
  <si>
    <t>31 Vlastiti prihodi</t>
  </si>
  <si>
    <t>3 Vlastiti prihodi</t>
  </si>
  <si>
    <t>21 Doprinosi za mirovinsko osiguranje</t>
  </si>
  <si>
    <t>2 Doprinosi</t>
  </si>
  <si>
    <t>12 Sredstva učešća za pomoći</t>
  </si>
  <si>
    <t>11 Opći prihodi i primici</t>
  </si>
  <si>
    <t>1 Opći prihodi i primici</t>
  </si>
  <si>
    <t>UKUPNO RASHODI</t>
  </si>
  <si>
    <t xml:space="preserve">UKUPNO PRIHODI </t>
  </si>
  <si>
    <t>IZVJEŠTAJ O PRIHODIMA I RASHODIMA PREMA IZVORIMA FINANCIRANJA</t>
  </si>
  <si>
    <t xml:space="preserve">IZVJEŠTAJ RAČUNA FINANCIRANJA PREMA EKONOMSKOJ KLASIFIKACIJI </t>
  </si>
  <si>
    <t>Primljeni krediti i zajmovi od međunarodnih organizacija, institucija i tijela EU te inozemnih vlada</t>
  </si>
  <si>
    <t>Primljeni zajmovi od međunarodnih organizacija</t>
  </si>
  <si>
    <t>Otplata glavnice primljenih kredita i zajmova od međunarodnih organizacija, institucija i tijela EU te inozemnih vlada</t>
  </si>
  <si>
    <t>Otplata glavnice primljenih zajmova od međunarodnih organizacija</t>
  </si>
  <si>
    <t>IZVJEŠTAJ RAČUNA FINANCIRANJA PREMA IZVORIMA FINANCIRANJA</t>
  </si>
  <si>
    <t>UKUPNO PRIMICI</t>
  </si>
  <si>
    <t xml:space="preserve">UKUPNO IZDACI </t>
  </si>
  <si>
    <t>IZVJEŠTAJ O RASHODIMA PREMA FUNKCIJSKOJ KLASIFIKACIJI</t>
  </si>
  <si>
    <t>INDEKS**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</si>
  <si>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</si>
  <si>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</si>
  <si>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</si>
  <si>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</si>
  <si>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</si>
  <si>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7 PRIHODI OD PRODAJE NEFINANCIJSKE IMOVINE</t>
  </si>
  <si>
    <t>RAZLIKA PRIMITAKA I IZDATAKA</t>
  </si>
  <si>
    <t>SAŽETAK  RAČUNA PRIHODA I RASHODA I  RAČUNA FINANCIRANJA</t>
  </si>
  <si>
    <t>SAŽETAK  RAČUNA PRIHODA I RASHODA</t>
  </si>
  <si>
    <t>RAZLIKA - VIŠAK MANJAK</t>
  </si>
  <si>
    <t>SAŽETAK RAČUNA FINANCIRANJA</t>
  </si>
  <si>
    <t>PRENESENI VIŠAK/MANJAK IZ PRETHODNE GODINE</t>
  </si>
  <si>
    <t>PRIJENOS  VIŠKA/MANJKA U SLJEDEĆE RAZDOBLJE</t>
  </si>
  <si>
    <t xml:space="preserve">* Opći i posebni dio polugodišnjeg izvještaja o izvršenju proračuna sadrži samo izvorni plan ako od donošenja proračuna nije bilo izmjena i dopuna niti izvršenih preraspodjela odnosno izvorni plan i tekući plan ako je od donošenja proračuna bilo naknadno izvršenih preraspodjela.  
Opći i posebni dio polugodišnjeg izvještaja o izvršenju proračuna sadrži rebalans ako je od donošenja proračuna bilo izmjena i dopuna, odnosno rebalans i tekući plan ako je od izmjena i dopuna proračuna bilo naknadno izvršenih preraspodjela. </t>
  </si>
  <si>
    <t xml:space="preserve"> RAČUN PRIHODA I RASHODA </t>
  </si>
  <si>
    <t xml:space="preserve"> RAČUN FINANCIRANJA</t>
  </si>
  <si>
    <t>IZVJEŠTAJ PO PROGRAMSKOJ KLASIFIKACIJI</t>
  </si>
  <si>
    <t>SAŽETAK  RAČUNA PRIHODA I RASHODA I  RAČUNA FINANCIRANJA  može sadržavati i dodatne podatke.</t>
  </si>
  <si>
    <t xml:space="preserve">** AKO Opći i Posebni dio polugodišnjeg izvještaja ne sadrži "TEKUĆI PLAN 2023.", "INDEKS"("OSTVARENJE/IZVRŠENJE 1.-6.2023."/"TEKUĆI PLAN 2023.") iskazuje se kao "OSTVARENJE/IZVRŠENJE 1.-6.2023."/"IZVORNI PLAN 2023." ODNOSNO "REBALANS 2023." </t>
  </si>
  <si>
    <t>09 obrazovanje</t>
  </si>
  <si>
    <t>0912 osnovno obrazovanje</t>
  </si>
  <si>
    <t>10 socijalna zaštita</t>
  </si>
  <si>
    <t>107 socijalna pomoć stanovništvu koje nije obuhvaćeno redovnim socijalnim programima</t>
  </si>
  <si>
    <t>Pomoći proračunskim korisnicima iz proračuna-nenadležni</t>
  </si>
  <si>
    <t>Tekuće pomoći prorač.korisnicima iz proračuna-nenadležni</t>
  </si>
  <si>
    <t>Kapitalnee pomoći prorač.korisnicima iz proračuna-nenadležni</t>
  </si>
  <si>
    <t>Pomoći temeljem prijenosa EU</t>
  </si>
  <si>
    <t>Prihodi od imovine</t>
  </si>
  <si>
    <t>Prihodi od financijske imovine</t>
  </si>
  <si>
    <t>Kamate na oročena sredsrva i depoz.po viđenju</t>
  </si>
  <si>
    <t>Prihodi od upravnih i administr.pristojbi i po posebnim prpisima i naknada</t>
  </si>
  <si>
    <t>Prihodi po posebnim propisima</t>
  </si>
  <si>
    <t>Ostali nespomenuti prihodi</t>
  </si>
  <si>
    <t>Prihodi od pruženih usluga</t>
  </si>
  <si>
    <t>Donacije od pravnih i fizičkih osoba izvan općeg proračuna i povrat donacija po protest.jamstvima</t>
  </si>
  <si>
    <t>Tekuće donacije</t>
  </si>
  <si>
    <t>Kapitalne donacije</t>
  </si>
  <si>
    <t>Prihodi iz nadležnog proračuna i od HZZO-a na temelju ugovornih obveza</t>
  </si>
  <si>
    <t>Prihodi iz  nadležnog proračuna za financiranje rashoda poslovanja</t>
  </si>
  <si>
    <t>Prihodi iz nadležnog proračuna za financiranje rashoda za nabavu nefinancijske imovine</t>
  </si>
  <si>
    <t xml:space="preserve">Prihodi iz nadležnog proračuna za financiranje redovne djelatnosti proračunskih korisnika </t>
  </si>
  <si>
    <t>7=5/3*100</t>
  </si>
  <si>
    <t>Plaće u naravi</t>
  </si>
  <si>
    <t>Ostali rashodi za zaposlene</t>
  </si>
  <si>
    <t>Doprinosi za obvezno zdravstveno osiguranje</t>
  </si>
  <si>
    <t xml:space="preserve">Doprinosi na plaće </t>
  </si>
  <si>
    <t>Materijal i dijelovi za tekuće i investicijsko održavanje</t>
  </si>
  <si>
    <t>Sitni inventar i auto gume</t>
  </si>
  <si>
    <t>Vojna sredstva za jednokratnu upotrebu</t>
  </si>
  <si>
    <t>Službena, radna i zaštitna odjeća i obuća</t>
  </si>
  <si>
    <t>Usluge telefona, pošte i prijevoza</t>
  </si>
  <si>
    <t>Usluge tekućeg i investicijskog održavanja</t>
  </si>
  <si>
    <t>Usluge promidžbe i informiranja</t>
  </si>
  <si>
    <t>Komunalne usluge</t>
  </si>
  <si>
    <t>Zakupnine i najamnine</t>
  </si>
  <si>
    <t>Zdravstvene i veterinarske usluge</t>
  </si>
  <si>
    <t>Intelektualne i osobne usluge</t>
  </si>
  <si>
    <t>Računalne usluge</t>
  </si>
  <si>
    <t>Ostale usluge</t>
  </si>
  <si>
    <t>Naknade za rad predstavničkih i izvršnih tijela, povjerenstava i slično</t>
  </si>
  <si>
    <t>Premije osiguranja</t>
  </si>
  <si>
    <t>Reprezentacija</t>
  </si>
  <si>
    <t>Članarine i norme</t>
  </si>
  <si>
    <t>Pristojbe i naknade</t>
  </si>
  <si>
    <t>3296</t>
  </si>
  <si>
    <t>Troškovi sudskih postupaka</t>
  </si>
  <si>
    <t xml:space="preserve">Ostali nespomenuti rashodi poslovanja </t>
  </si>
  <si>
    <t>Uredski materijal i ostali materijalni rashodi</t>
  </si>
  <si>
    <t>Materijal i sirovine</t>
  </si>
  <si>
    <t>Energija</t>
  </si>
  <si>
    <t>Naknade za prijevoz, za rad na terenu i odvojeni život</t>
  </si>
  <si>
    <t>Stručno usavršavanje zaposlenika</t>
  </si>
  <si>
    <t xml:space="preserve">Rashodi za usluge </t>
  </si>
  <si>
    <t>Financijski rashodi</t>
  </si>
  <si>
    <t>Bankarske usluge i usluge platnog prometa</t>
  </si>
  <si>
    <t xml:space="preserve">Ostali financijski rashodi </t>
  </si>
  <si>
    <t>Naknade građanima i kućanstvima u naravi</t>
  </si>
  <si>
    <t>Naknade građanima i kućanstvima na temelju osiguranja i druge naknade</t>
  </si>
  <si>
    <t xml:space="preserve">Ostale naknade građanima i kućanstvima iz proračuna </t>
  </si>
  <si>
    <t>Uredska oprema i namještaj</t>
  </si>
  <si>
    <t>Oprema za održavanje i zaštitu</t>
  </si>
  <si>
    <t>Sportska i glazbena oprema</t>
  </si>
  <si>
    <t xml:space="preserve">Knjige </t>
  </si>
  <si>
    <t xml:space="preserve">Ulaganja u računalne programe </t>
  </si>
  <si>
    <t xml:space="preserve">Rashodi za nabavu proizvedene dugotrajne imovine </t>
  </si>
  <si>
    <t xml:space="preserve">Postrojenja i oprema </t>
  </si>
  <si>
    <t xml:space="preserve">Knjige, umjetnička djela i ostale izložbene vrijednosti </t>
  </si>
  <si>
    <t>Nematerijalna proizvedena imovina</t>
  </si>
  <si>
    <t>Doprinosi za obvezno osiguranje u slučaju nezaposlenosti</t>
  </si>
  <si>
    <t xml:space="preserve">Zatezne kamate </t>
  </si>
  <si>
    <t>5 Pomoći</t>
  </si>
  <si>
    <t>6 Donacije</t>
  </si>
  <si>
    <t>61 Donacije</t>
  </si>
  <si>
    <t>PROGRAM 1026</t>
  </si>
  <si>
    <t>PROGRAM:OPĆE JAVNE POTREBE U ŠKOLSTVU</t>
  </si>
  <si>
    <t>Aktivnost A102607</t>
  </si>
  <si>
    <t>Aktivnost: NATJECANJA UČENIKA</t>
  </si>
  <si>
    <t>Izvor financiranja 112</t>
  </si>
  <si>
    <t>Posebni programi-zajednički dio-iz Grada</t>
  </si>
  <si>
    <t>PROGRAM 1032</t>
  </si>
  <si>
    <t>PROGRAM: SOCIJALNA SKRB</t>
  </si>
  <si>
    <t>Aktivnost A103212</t>
  </si>
  <si>
    <t>Aktivnost: NAKNADA RAZLIKE U CIJENI TOPLOG OBROKA</t>
  </si>
  <si>
    <t>PROGRAM 1036</t>
  </si>
  <si>
    <t>PROGRAM: DJELATNOST USTANOVA U OSNOVNOM ŠKOLSTVU</t>
  </si>
  <si>
    <t>Aktivnost A103606</t>
  </si>
  <si>
    <t>Aktivnost: DECENTRALIZIRANE FUNKCIJE</t>
  </si>
  <si>
    <t>Izvor financiranja 111</t>
  </si>
  <si>
    <t>Redovna djelatnost kod korisnika</t>
  </si>
  <si>
    <t>Izvor financiranja 511</t>
  </si>
  <si>
    <t>OŠ-Cop, Ministarstvo</t>
  </si>
  <si>
    <t>Izvor financiranja 531</t>
  </si>
  <si>
    <t>Proračun - drugi nivoi</t>
  </si>
  <si>
    <t>Aktivnost A103607</t>
  </si>
  <si>
    <t>Aktivnost: NASTAVA TJELESNE I ZDRAVSTVENE KULTURE</t>
  </si>
  <si>
    <t>Aktivnost A103608</t>
  </si>
  <si>
    <t>Aktivnost: PRODUŽENI BORAVAK DJECE U ŠKOLI</t>
  </si>
  <si>
    <t>Aktivnost A103609</t>
  </si>
  <si>
    <t>Aktivnost: ŠKOLSKI PSIHOLOG</t>
  </si>
  <si>
    <t>Aktivnost A103610</t>
  </si>
  <si>
    <t>Aktivnost: ŠKOLSKI LOGOPED</t>
  </si>
  <si>
    <t>Aktivnost A103611</t>
  </si>
  <si>
    <t>Aktivnost: MATERIJALNI RASHODI PO OSNOVI DODATNIH STANDARDA</t>
  </si>
  <si>
    <t>Aktivnost A103612</t>
  </si>
  <si>
    <t>Aktivnost: ŠKOLSKI ODBOR</t>
  </si>
  <si>
    <t>Aktivnost A103613</t>
  </si>
  <si>
    <t>Aktivnost: PROGRAMI I AKTIVNOSTI ŠKOLE</t>
  </si>
  <si>
    <t>Izvor financiranja 311</t>
  </si>
  <si>
    <t>Vlastiti prihodi - uplate roditelja i osoblja</t>
  </si>
  <si>
    <t>Izvor financiranja 611</t>
  </si>
  <si>
    <t>Donacije</t>
  </si>
  <si>
    <t>Izvor financiranja 821</t>
  </si>
  <si>
    <t>Preneseni viškovi iz ranijih godina</t>
  </si>
  <si>
    <t>Aktivnost A103614</t>
  </si>
  <si>
    <t>Aktivnost: GLAZBENO OBRAZOVANJE</t>
  </si>
  <si>
    <t>Aktivnost: A 103615</t>
  </si>
  <si>
    <t>Aktivnost: ZAVIČAJNA NASTAVA</t>
  </si>
  <si>
    <t>Kapitalni projekt K103602</t>
  </si>
  <si>
    <t>Kapitalni projekt: OPREMANJE PROSTORA</t>
  </si>
  <si>
    <t>Rashodi za nabavu proizvedene dugotrajne imovine</t>
  </si>
  <si>
    <t>Tekući projekt: T103606</t>
  </si>
  <si>
    <t>Tekućii projekt:POMOĆNICI-INKLUZIVNE ŠKOLE 5+</t>
  </si>
  <si>
    <t>Tekući projekt: T103607</t>
  </si>
  <si>
    <t>Tekućii projekt:ŠKOLSKA SHEMA</t>
  </si>
  <si>
    <t>Tekući projekt: T103608</t>
  </si>
  <si>
    <t>Tekući projekt:HRVATSKA ZA DJECU-PREHRANA UČENIKA</t>
  </si>
  <si>
    <t>Aktivnost: A 103617: T103608</t>
  </si>
  <si>
    <t>Aktivnost: GRAĐANSKI ODGOJ</t>
  </si>
  <si>
    <t>Kapitalni projekt: K103606</t>
  </si>
  <si>
    <t>Kapitalni projekt: NABAVA ŠKOLSKIH UDŽBENIKA</t>
  </si>
  <si>
    <t>Aktivnost: A103631</t>
  </si>
  <si>
    <t>Aktivnost: NABAVA RADNIH BILJEŽNICA</t>
  </si>
  <si>
    <t>Naknade građanima i kućanstvima tem.osig.i druge nakn.</t>
  </si>
  <si>
    <t>Izvor financiranja 541</t>
  </si>
  <si>
    <t>Pomoći tijela i fondova EU</t>
  </si>
  <si>
    <t>Tekući projekt: UNUTARNJE UREĐENJE ZGRADE</t>
  </si>
  <si>
    <t>OŠ-SE  VLADIMIRA NAZORA ROVINJ-ROVIGNO</t>
  </si>
  <si>
    <t>5=4/2*100</t>
  </si>
  <si>
    <t>Tekući projekt: T103625</t>
  </si>
  <si>
    <t>Ostali nespomenuti rashodi poslovanja</t>
  </si>
  <si>
    <t>Rashodi za materijal i energiju</t>
  </si>
  <si>
    <t>Plaće</t>
  </si>
  <si>
    <t>Doprinosi na plaće</t>
  </si>
  <si>
    <t>Ostale naknade građanima i kućanstvima iz proračuna</t>
  </si>
  <si>
    <t xml:space="preserve">Naknade građanima i kućanstvima u naravi </t>
  </si>
  <si>
    <t>Knjige</t>
  </si>
  <si>
    <t>Knjige, umj.djela i ostale izl.vrijednosti</t>
  </si>
  <si>
    <t>Uredski materijal i ostali mat.rashodi</t>
  </si>
  <si>
    <t>Postrojenja i oprema</t>
  </si>
  <si>
    <t>Ulaganja u računalne programe</t>
  </si>
  <si>
    <t>Materijali dijelovi za tekuće i investicijsko održavanje</t>
  </si>
  <si>
    <t>Rashodi za usluge</t>
  </si>
  <si>
    <t>Naknade za rad predst. I izvršnih tijela, povjerenstava i sl.</t>
  </si>
  <si>
    <t>Materijal za tekuće i inv.održavanje</t>
  </si>
  <si>
    <t>Zakupine i najamnine</t>
  </si>
  <si>
    <t>Ostali financijski rashodi</t>
  </si>
  <si>
    <t>51 OŠ-COP</t>
  </si>
  <si>
    <t>53 Proračun drugi nivoi</t>
  </si>
  <si>
    <t>54 Pomoći tijela i fondova EU</t>
  </si>
  <si>
    <t>8 Preneseni viškovi iz ranijih godina</t>
  </si>
  <si>
    <t xml:space="preserve">   821 Preneseni viškovi iz ranijih godina</t>
  </si>
  <si>
    <t>6=5/3*100</t>
  </si>
  <si>
    <t>IZVORNI PLAN ILI REBALANS 2024.*</t>
  </si>
  <si>
    <t>TEKUĆI PLAN 2024.*</t>
  </si>
  <si>
    <t>TEKUĆI PLAN 2024.**</t>
  </si>
  <si>
    <t>Ostale naknade troškova zaposlenima</t>
  </si>
  <si>
    <t>Tekući projekt: T103628</t>
  </si>
  <si>
    <t>Tekući projekt:POMOĆNICI U NASTAVI ŠK.GODINA 2023./2024.</t>
  </si>
  <si>
    <t>Aktivnost: A103638</t>
  </si>
  <si>
    <t>Aktivnost: PREHRANA ZA UČENIKE U OŠ</t>
  </si>
  <si>
    <t xml:space="preserve">OSTVARENJE/IZVRŠENJE 
1.-12.2023. </t>
  </si>
  <si>
    <t xml:space="preserve">OSTVARENJE/IZVRŠENJE 
1.-12.2024. </t>
  </si>
  <si>
    <t>Uređaji, strojevi i oprema za ostale namjene</t>
  </si>
  <si>
    <t>Ostali rashodi</t>
  </si>
  <si>
    <t>Tekuće donacije u naravi</t>
  </si>
  <si>
    <t xml:space="preserve">IZVRŠENJE 
1.-12.2023. </t>
  </si>
  <si>
    <t xml:space="preserve">IZVRŠENJE 
1.-12.2024. </t>
  </si>
  <si>
    <t>Napomena:  Iznosi u stupcu "OSTVARENJE/IZVRŠENJE 1.-12. 2023." preračunavaju se iz kuna u eure prema fiksnom tečaju konverzije (1 EUR=7,53450 kuna) i po pravilima za preračunavanje i zaokruživanje.</t>
  </si>
  <si>
    <t>4 Prihodi za posebne namjene</t>
  </si>
  <si>
    <t>41 Prihodi za posebne namjene</t>
  </si>
  <si>
    <t xml:space="preserve"> IZVRŠENJE 
1.-12.2024. </t>
  </si>
  <si>
    <t>Instrumenti, uređaji i strojevi</t>
  </si>
  <si>
    <t>Izvor financiranja 411</t>
  </si>
  <si>
    <t>Prihodi za posebne namjene</t>
  </si>
  <si>
    <t>Primici od  donosa iz ranijih godina</t>
  </si>
  <si>
    <t>Službena i zaštitna odjeća i obuća</t>
  </si>
  <si>
    <t>Sitan inventar i auto gume</t>
  </si>
  <si>
    <t>Uređaji,strojevi i oprema za ostale namjene</t>
  </si>
  <si>
    <t xml:space="preserve">IZVJEŠTAJ O IZVRŠENJU FINANCIJSKOG PLANA OŠ V.NAZORA-SE"V.NAZOR" ROVINJ-ROVIGNO ZA  2024.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</si>
</sst>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b/>
      <sz val="9"/>
      <color indexed="8"/>
      <name val="Arial"/>
      <family val="2"/>
      <charset val="238"/>
    </font>
    <font>
      <b/>
      <sz val="11"/>
      <color indexed="8"/>
      <name val="Arial"/>
      <family val="2"/>
      <charset val="238"/>
    </font>
    <font>
      <b/>
      <sz val="12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i/>
      <sz val="9"/>
      <name val="Arial"/>
      <family val="2"/>
      <charset val="238"/>
    </font>
    <font>
      <sz val="9"/>
      <color theme="1"/>
      <name val="Arial"/>
      <family val="2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1"/>
      <name val="Arial"/>
      <family val="2"/>
      <charset val="238"/>
    </font>
    <font>
      <b/>
      <sz val="11"/>
      <color theme="1"/>
      <name val="Arial"/>
      <family val="2"/>
      <charset val="238"/>
    </font>
    <font>
      <i/>
      <sz val="10"/>
      <color indexed="8"/>
      <name val="Arial"/>
      <family val="2"/>
      <charset val="238"/>
    </font>
    <font>
      <b/>
      <i/>
      <sz val="11"/>
      <color indexed="8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99"/>
        <bgColor indexed="64"/>
      </patternFill>
    </fill>
    <fill>
      <patternFill patternType="solid">
        <fgColor rgb="FFE9E9E9"/>
        <bgColor indexed="64"/>
      </patternFill>
    </fill>
    <fill>
      <patternFill patternType="solid">
        <fgColor rgb="FFFFFF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80"/>
      </left>
      <right style="thin">
        <color rgb="FF000080"/>
      </right>
      <top style="thin">
        <color rgb="FFC0C0C0"/>
      </top>
      <bottom style="thin">
        <color rgb="FFC0C0C0"/>
      </bottom>
      <diagonal/>
    </border>
    <border>
      <left style="thin">
        <color rgb="FF000080"/>
      </left>
      <right/>
      <top/>
      <bottom style="thin">
        <color rgb="FFC0C0C0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0" fillId="0" borderId="0"/>
    <xf numFmtId="0" fontId="20" fillId="0" borderId="0"/>
    <xf numFmtId="0" fontId="3" fillId="0" borderId="0"/>
  </cellStyleXfs>
  <cellXfs count="278">
    <xf numFmtId="0" fontId="0" fillId="0" borderId="0" xfId="0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>
      <alignment vertical="center" wrapText="1"/>
    </xf>
    <xf numFmtId="0" fontId="1" fillId="0" borderId="5" xfId="0" applyFont="1" applyBorder="1" applyAlignment="1">
      <alignment horizontal="center" vertical="center"/>
    </xf>
    <xf numFmtId="3" fontId="3" fillId="2" borderId="3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 applyProtection="1">
      <alignment horizontal="right" wrapText="1"/>
    </xf>
    <xf numFmtId="0" fontId="11" fillId="2" borderId="3" xfId="0" applyNumberFormat="1" applyFont="1" applyFill="1" applyBorder="1" applyAlignment="1" applyProtection="1">
      <alignment horizontal="left" vertical="center" wrapText="1"/>
    </xf>
    <xf numFmtId="0" fontId="9" fillId="2" borderId="3" xfId="0" quotePrefix="1" applyFont="1" applyFill="1" applyBorder="1" applyAlignment="1">
      <alignment horizontal="left" vertical="center"/>
    </xf>
    <xf numFmtId="0" fontId="10" fillId="2" borderId="3" xfId="0" quotePrefix="1" applyFont="1" applyFill="1" applyBorder="1" applyAlignment="1">
      <alignment horizontal="left" vertical="center"/>
    </xf>
    <xf numFmtId="0" fontId="11" fillId="2" borderId="3" xfId="0" applyFont="1" applyFill="1" applyBorder="1" applyAlignment="1">
      <alignment horizontal="left" vertical="center"/>
    </xf>
    <xf numFmtId="0" fontId="11" fillId="2" borderId="3" xfId="0" applyNumberFormat="1" applyFont="1" applyFill="1" applyBorder="1" applyAlignment="1" applyProtection="1">
      <alignment horizontal="left" vertical="center"/>
    </xf>
    <xf numFmtId="0" fontId="9" fillId="2" borderId="3" xfId="0" applyNumberFormat="1" applyFont="1" applyFill="1" applyBorder="1" applyAlignment="1" applyProtection="1">
      <alignment horizontal="left" vertical="center" wrapText="1"/>
    </xf>
    <xf numFmtId="0" fontId="9" fillId="2" borderId="3" xfId="0" applyFont="1" applyFill="1" applyBorder="1" applyAlignment="1">
      <alignment horizontal="left" vertical="center"/>
    </xf>
    <xf numFmtId="0" fontId="10" fillId="2" borderId="3" xfId="0" quotePrefix="1" applyFont="1" applyFill="1" applyBorder="1" applyAlignment="1">
      <alignment horizontal="left" vertical="center" wrapText="1"/>
    </xf>
    <xf numFmtId="0" fontId="7" fillId="0" borderId="0" xfId="0" quotePrefix="1" applyNumberFormat="1" applyFont="1" applyFill="1" applyBorder="1" applyAlignment="1" applyProtection="1">
      <alignment horizontal="left" wrapText="1"/>
    </xf>
    <xf numFmtId="0" fontId="8" fillId="0" borderId="0" xfId="0" applyNumberFormat="1" applyFont="1" applyFill="1" applyBorder="1" applyAlignment="1" applyProtection="1">
      <alignment wrapText="1"/>
    </xf>
    <xf numFmtId="3" fontId="5" fillId="0" borderId="0" xfId="0" applyNumberFormat="1" applyFont="1" applyBorder="1" applyAlignment="1">
      <alignment horizontal="right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center" vertical="center" wrapText="1"/>
    </xf>
    <xf numFmtId="3" fontId="6" fillId="0" borderId="3" xfId="0" applyNumberFormat="1" applyFont="1" applyFill="1" applyBorder="1" applyAlignment="1">
      <alignment horizontal="right"/>
    </xf>
    <xf numFmtId="0" fontId="13" fillId="0" borderId="5" xfId="0" applyFont="1" applyBorder="1" applyAlignment="1">
      <alignment horizontal="right" vertical="center"/>
    </xf>
    <xf numFmtId="0" fontId="11" fillId="3" borderId="1" xfId="0" applyFont="1" applyFill="1" applyBorder="1" applyAlignment="1">
      <alignment horizontal="left" vertical="center"/>
    </xf>
    <xf numFmtId="0" fontId="11" fillId="2" borderId="3" xfId="0" applyNumberFormat="1" applyFont="1" applyFill="1" applyBorder="1" applyAlignment="1" applyProtection="1">
      <alignment vertical="center" wrapText="1"/>
    </xf>
    <xf numFmtId="0" fontId="9" fillId="2" borderId="3" xfId="0" applyNumberFormat="1" applyFont="1" applyFill="1" applyBorder="1" applyAlignment="1" applyProtection="1">
      <alignment vertical="center" wrapText="1"/>
    </xf>
    <xf numFmtId="0" fontId="11" fillId="2" borderId="3" xfId="0" quotePrefix="1" applyFont="1" applyFill="1" applyBorder="1" applyAlignment="1">
      <alignment horizontal="left" vertical="center"/>
    </xf>
    <xf numFmtId="0" fontId="6" fillId="0" borderId="3" xfId="0" quotePrefix="1" applyNumberFormat="1" applyFont="1" applyFill="1" applyBorder="1" applyAlignment="1" applyProtection="1">
      <alignment horizontal="center" vertical="center" wrapText="1"/>
    </xf>
    <xf numFmtId="0" fontId="14" fillId="2" borderId="3" xfId="0" applyNumberFormat="1" applyFont="1" applyFill="1" applyBorder="1" applyAlignment="1" applyProtection="1">
      <alignment horizontal="center" vertical="center" wrapText="1"/>
    </xf>
    <xf numFmtId="0" fontId="14" fillId="0" borderId="3" xfId="0" quotePrefix="1" applyNumberFormat="1" applyFont="1" applyFill="1" applyBorder="1" applyAlignment="1" applyProtection="1">
      <alignment horizontal="center" vertical="center" wrapText="1"/>
    </xf>
    <xf numFmtId="0" fontId="15" fillId="0" borderId="0" xfId="0" applyFont="1"/>
    <xf numFmtId="0" fontId="0" fillId="0" borderId="3" xfId="0" applyBorder="1"/>
    <xf numFmtId="0" fontId="9" fillId="2" borderId="3" xfId="0" quotePrefix="1" applyFont="1" applyFill="1" applyBorder="1" applyAlignment="1">
      <alignment horizontal="left" vertical="center" wrapText="1"/>
    </xf>
    <xf numFmtId="0" fontId="10" fillId="2" borderId="3" xfId="0" applyNumberFormat="1" applyFont="1" applyFill="1" applyBorder="1" applyAlignment="1" applyProtection="1">
      <alignment horizontal="left" vertical="center" wrapText="1" indent="1"/>
    </xf>
    <xf numFmtId="0" fontId="10" fillId="2" borderId="3" xfId="0" applyFont="1" applyFill="1" applyBorder="1" applyAlignment="1">
      <alignment horizontal="left" vertical="center" indent="1"/>
    </xf>
    <xf numFmtId="0" fontId="10" fillId="2" borderId="3" xfId="0" quotePrefix="1" applyFont="1" applyFill="1" applyBorder="1" applyAlignment="1">
      <alignment horizontal="left" vertical="center" wrapText="1" indent="1"/>
    </xf>
    <xf numFmtId="0" fontId="1" fillId="0" borderId="0" xfId="0" applyFont="1"/>
    <xf numFmtId="0" fontId="11" fillId="0" borderId="0" xfId="0" applyNumberFormat="1" applyFont="1" applyFill="1" applyBorder="1" applyAlignment="1" applyProtection="1">
      <alignment horizontal="left" vertical="top"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9" fillId="3" borderId="2" xfId="0" applyNumberFormat="1" applyFont="1" applyFill="1" applyBorder="1" applyAlignment="1" applyProtection="1">
      <alignment vertical="center"/>
    </xf>
    <xf numFmtId="0" fontId="12" fillId="0" borderId="0" xfId="0" applyFont="1" applyAlignment="1">
      <alignment wrapText="1"/>
    </xf>
    <xf numFmtId="0" fontId="0" fillId="3" borderId="0" xfId="0" applyFill="1"/>
    <xf numFmtId="0" fontId="6" fillId="3" borderId="3" xfId="0" applyNumberFormat="1" applyFont="1" applyFill="1" applyBorder="1" applyAlignment="1" applyProtection="1">
      <alignment horizontal="center" vertical="center" wrapText="1"/>
    </xf>
    <xf numFmtId="0" fontId="14" fillId="3" borderId="3" xfId="0" applyNumberFormat="1" applyFont="1" applyFill="1" applyBorder="1" applyAlignment="1" applyProtection="1">
      <alignment horizontal="center" vertical="center" wrapText="1"/>
    </xf>
    <xf numFmtId="0" fontId="6" fillId="3" borderId="4" xfId="0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left" vertical="center"/>
    </xf>
    <xf numFmtId="3" fontId="3" fillId="2" borderId="3" xfId="0" applyNumberFormat="1" applyFont="1" applyFill="1" applyBorder="1" applyAlignment="1">
      <alignment horizontal="left" vertical="center"/>
    </xf>
    <xf numFmtId="0" fontId="3" fillId="2" borderId="2" xfId="0" applyNumberFormat="1" applyFont="1" applyFill="1" applyBorder="1" applyAlignment="1" applyProtection="1">
      <alignment horizontal="left" vertical="center" wrapText="1"/>
    </xf>
    <xf numFmtId="0" fontId="9" fillId="2" borderId="6" xfId="0" applyFont="1" applyFill="1" applyBorder="1" applyAlignment="1">
      <alignment vertical="center"/>
    </xf>
    <xf numFmtId="0" fontId="21" fillId="2" borderId="7" xfId="0" applyNumberFormat="1" applyFont="1" applyFill="1" applyBorder="1" applyAlignment="1" applyProtection="1">
      <alignment vertical="center" wrapText="1"/>
    </xf>
    <xf numFmtId="0" fontId="9" fillId="2" borderId="3" xfId="0" applyFont="1" applyFill="1" applyBorder="1" applyAlignment="1">
      <alignment vertical="center"/>
    </xf>
    <xf numFmtId="0" fontId="21" fillId="2" borderId="3" xfId="0" applyNumberFormat="1" applyFont="1" applyFill="1" applyBorder="1" applyAlignment="1" applyProtection="1">
      <alignment vertical="center" wrapText="1"/>
    </xf>
    <xf numFmtId="4" fontId="3" fillId="2" borderId="3" xfId="0" applyNumberFormat="1" applyFont="1" applyFill="1" applyBorder="1" applyAlignment="1">
      <alignment horizontal="right"/>
    </xf>
    <xf numFmtId="4" fontId="0" fillId="0" borderId="3" xfId="0" applyNumberFormat="1" applyBorder="1"/>
    <xf numFmtId="4" fontId="6" fillId="3" borderId="3" xfId="0" applyNumberFormat="1" applyFont="1" applyFill="1" applyBorder="1" applyAlignment="1">
      <alignment horizontal="right"/>
    </xf>
    <xf numFmtId="4" fontId="6" fillId="0" borderId="3" xfId="0" applyNumberFormat="1" applyFont="1" applyFill="1" applyBorder="1" applyAlignment="1">
      <alignment horizontal="right"/>
    </xf>
    <xf numFmtId="4" fontId="6" fillId="0" borderId="3" xfId="0" applyNumberFormat="1" applyFont="1" applyBorder="1" applyAlignment="1">
      <alignment horizontal="right"/>
    </xf>
    <xf numFmtId="4" fontId="6" fillId="0" borderId="3" xfId="0" applyNumberFormat="1" applyFont="1" applyFill="1" applyBorder="1" applyAlignment="1" applyProtection="1">
      <alignment horizontal="right" wrapText="1"/>
    </xf>
    <xf numFmtId="4" fontId="6" fillId="3" borderId="3" xfId="0" applyNumberFormat="1" applyFont="1" applyFill="1" applyBorder="1" applyAlignment="1" applyProtection="1">
      <alignment horizontal="right" wrapText="1"/>
    </xf>
    <xf numFmtId="0" fontId="9" fillId="2" borderId="1" xfId="0" quotePrefix="1" applyFont="1" applyFill="1" applyBorder="1" applyAlignment="1">
      <alignment horizontal="left" vertical="center"/>
    </xf>
    <xf numFmtId="49" fontId="22" fillId="0" borderId="10" xfId="0" applyNumberFormat="1" applyFont="1" applyFill="1" applyBorder="1" applyAlignment="1" applyProtection="1">
      <alignment horizontal="left" vertical="center" wrapText="1"/>
    </xf>
    <xf numFmtId="49" fontId="22" fillId="0" borderId="3" xfId="0" applyNumberFormat="1" applyFont="1" applyFill="1" applyBorder="1" applyAlignment="1" applyProtection="1">
      <alignment horizontal="left" vertical="center" wrapText="1" shrinkToFit="1"/>
    </xf>
    <xf numFmtId="49" fontId="22" fillId="0" borderId="3" xfId="0" applyNumberFormat="1" applyFont="1" applyFill="1" applyBorder="1" applyAlignment="1" applyProtection="1">
      <alignment horizontal="left" vertical="center" wrapText="1"/>
    </xf>
    <xf numFmtId="49" fontId="22" fillId="0" borderId="1" xfId="0" applyNumberFormat="1" applyFont="1" applyFill="1" applyBorder="1" applyAlignment="1" applyProtection="1">
      <alignment horizontal="left" vertical="center" wrapText="1"/>
    </xf>
    <xf numFmtId="49" fontId="22" fillId="0" borderId="11" xfId="0" applyNumberFormat="1" applyFont="1" applyFill="1" applyBorder="1" applyAlignment="1" applyProtection="1">
      <alignment horizontal="left" vertical="center" wrapText="1" shrinkToFit="1"/>
    </xf>
    <xf numFmtId="4" fontId="6" fillId="2" borderId="3" xfId="0" applyNumberFormat="1" applyFont="1" applyFill="1" applyBorder="1" applyAlignment="1">
      <alignment horizontal="right"/>
    </xf>
    <xf numFmtId="2" fontId="0" fillId="0" borderId="3" xfId="0" applyNumberFormat="1" applyBorder="1"/>
    <xf numFmtId="0" fontId="9" fillId="2" borderId="6" xfId="0" applyNumberFormat="1" applyFont="1" applyFill="1" applyBorder="1" applyAlignment="1" applyProtection="1">
      <alignment horizontal="left" vertical="center" wrapText="1"/>
    </xf>
    <xf numFmtId="0" fontId="9" fillId="2" borderId="6" xfId="0" quotePrefix="1" applyFont="1" applyFill="1" applyBorder="1" applyAlignment="1">
      <alignment horizontal="left" vertical="center"/>
    </xf>
    <xf numFmtId="0" fontId="23" fillId="0" borderId="3" xfId="0" applyFont="1" applyBorder="1"/>
    <xf numFmtId="49" fontId="23" fillId="0" borderId="3" xfId="0" applyNumberFormat="1" applyFont="1" applyFill="1" applyBorder="1" applyAlignment="1" applyProtection="1">
      <alignment horizontal="left" vertical="top" wrapText="1"/>
    </xf>
    <xf numFmtId="49" fontId="23" fillId="0" borderId="3" xfId="0" applyNumberFormat="1" applyFont="1" applyFill="1" applyBorder="1" applyAlignment="1" applyProtection="1">
      <alignment horizontal="left" vertical="center" wrapText="1"/>
    </xf>
    <xf numFmtId="49" fontId="23" fillId="0" borderId="3" xfId="0" applyNumberFormat="1" applyFont="1" applyFill="1" applyBorder="1" applyAlignment="1" applyProtection="1">
      <alignment horizontal="left" vertical="center" wrapText="1" shrinkToFit="1"/>
    </xf>
    <xf numFmtId="4" fontId="23" fillId="0" borderId="3" xfId="0" applyNumberFormat="1" applyFont="1" applyBorder="1"/>
    <xf numFmtId="4" fontId="3" fillId="2" borderId="3" xfId="0" applyNumberFormat="1" applyFont="1" applyFill="1" applyBorder="1" applyAlignment="1" applyProtection="1">
      <alignment horizontal="right" wrapText="1"/>
    </xf>
    <xf numFmtId="4" fontId="3" fillId="2" borderId="6" xfId="0" applyNumberFormat="1" applyFont="1" applyFill="1" applyBorder="1" applyAlignment="1" applyProtection="1">
      <alignment horizontal="right" wrapText="1"/>
    </xf>
    <xf numFmtId="4" fontId="23" fillId="0" borderId="6" xfId="0" applyNumberFormat="1" applyFont="1" applyBorder="1"/>
    <xf numFmtId="0" fontId="24" fillId="0" borderId="3" xfId="0" applyFont="1" applyBorder="1"/>
    <xf numFmtId="4" fontId="24" fillId="0" borderId="3" xfId="0" applyNumberFormat="1" applyFont="1" applyBorder="1"/>
    <xf numFmtId="0" fontId="25" fillId="2" borderId="3" xfId="0" applyNumberFormat="1" applyFont="1" applyFill="1" applyBorder="1" applyAlignment="1" applyProtection="1">
      <alignment horizontal="left" vertical="center" wrapText="1"/>
    </xf>
    <xf numFmtId="4" fontId="17" fillId="2" borderId="3" xfId="0" applyNumberFormat="1" applyFont="1" applyFill="1" applyBorder="1" applyAlignment="1">
      <alignment horizontal="right"/>
    </xf>
    <xf numFmtId="4" fontId="26" fillId="0" borderId="3" xfId="0" applyNumberFormat="1" applyFont="1" applyBorder="1"/>
    <xf numFmtId="49" fontId="24" fillId="0" borderId="3" xfId="0" applyNumberFormat="1" applyFont="1" applyFill="1" applyBorder="1" applyAlignment="1" applyProtection="1">
      <alignment horizontal="left" vertical="center" wrapText="1"/>
    </xf>
    <xf numFmtId="0" fontId="11" fillId="2" borderId="3" xfId="0" applyNumberFormat="1" applyFont="1" applyFill="1" applyBorder="1" applyAlignment="1" applyProtection="1">
      <alignment horizontal="left" vertical="center" wrapText="1" indent="1"/>
    </xf>
    <xf numFmtId="0" fontId="10" fillId="2" borderId="0" xfId="0" applyFont="1" applyFill="1" applyBorder="1" applyAlignment="1">
      <alignment horizontal="left" vertical="center" indent="1"/>
    </xf>
    <xf numFmtId="0" fontId="11" fillId="2" borderId="0" xfId="0" applyNumberFormat="1" applyFont="1" applyFill="1" applyBorder="1" applyAlignment="1" applyProtection="1">
      <alignment horizontal="left" vertical="center" wrapText="1"/>
    </xf>
    <xf numFmtId="0" fontId="10" fillId="2" borderId="0" xfId="0" applyNumberFormat="1" applyFont="1" applyFill="1" applyBorder="1" applyAlignment="1" applyProtection="1">
      <alignment horizontal="left" vertical="center" wrapText="1" indent="1"/>
    </xf>
    <xf numFmtId="0" fontId="9" fillId="2" borderId="0" xfId="0" applyNumberFormat="1" applyFont="1" applyFill="1" applyBorder="1" applyAlignment="1" applyProtection="1">
      <alignment horizontal="left" vertical="center" wrapText="1"/>
    </xf>
    <xf numFmtId="0" fontId="3" fillId="2" borderId="8" xfId="0" applyNumberFormat="1" applyFont="1" applyFill="1" applyBorder="1" applyAlignment="1" applyProtection="1">
      <alignment horizontal="center" vertical="center" wrapText="1"/>
    </xf>
    <xf numFmtId="0" fontId="3" fillId="2" borderId="3" xfId="0" applyNumberFormat="1" applyFont="1" applyFill="1" applyBorder="1" applyAlignment="1" applyProtection="1">
      <alignment horizontal="center" vertical="center" wrapText="1"/>
    </xf>
    <xf numFmtId="0" fontId="28" fillId="0" borderId="13" xfId="0" applyNumberFormat="1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horizontal="center"/>
    </xf>
    <xf numFmtId="4" fontId="6" fillId="0" borderId="4" xfId="0" applyNumberFormat="1" applyFont="1" applyFill="1" applyBorder="1" applyAlignment="1" applyProtection="1">
      <alignment horizontal="right" vertical="center" wrapText="1"/>
    </xf>
    <xf numFmtId="4" fontId="3" fillId="2" borderId="4" xfId="0" applyNumberFormat="1" applyFont="1" applyFill="1" applyBorder="1" applyAlignment="1">
      <alignment horizontal="right" vertical="center"/>
    </xf>
    <xf numFmtId="4" fontId="23" fillId="0" borderId="3" xfId="0" applyNumberFormat="1" applyFont="1" applyBorder="1" applyAlignment="1">
      <alignment horizontal="right"/>
    </xf>
    <xf numFmtId="4" fontId="23" fillId="0" borderId="6" xfId="0" applyNumberFormat="1" applyFont="1" applyBorder="1" applyAlignment="1">
      <alignment horizontal="right"/>
    </xf>
    <xf numFmtId="4" fontId="23" fillId="0" borderId="7" xfId="0" applyNumberFormat="1" applyFont="1" applyBorder="1" applyAlignment="1">
      <alignment horizontal="right"/>
    </xf>
    <xf numFmtId="0" fontId="3" fillId="2" borderId="0" xfId="0" applyNumberFormat="1" applyFont="1" applyFill="1" applyBorder="1" applyAlignment="1" applyProtection="1">
      <alignment horizontal="left" vertical="center" wrapText="1"/>
    </xf>
    <xf numFmtId="0" fontId="19" fillId="0" borderId="0" xfId="0" applyFont="1" applyBorder="1" applyAlignment="1">
      <alignment horizontal="left" vertical="center"/>
    </xf>
    <xf numFmtId="4" fontId="3" fillId="2" borderId="3" xfId="0" applyNumberFormat="1" applyFont="1" applyFill="1" applyBorder="1" applyAlignment="1">
      <alignment horizontal="right" vertical="center"/>
    </xf>
    <xf numFmtId="0" fontId="0" fillId="0" borderId="3" xfId="0" applyBorder="1" applyAlignment="1">
      <alignment horizontal="center"/>
    </xf>
    <xf numFmtId="0" fontId="19" fillId="0" borderId="3" xfId="0" applyFont="1" applyBorder="1" applyAlignment="1">
      <alignment horizontal="center" vertical="center"/>
    </xf>
    <xf numFmtId="4" fontId="14" fillId="0" borderId="3" xfId="0" applyNumberFormat="1" applyFont="1" applyFill="1" applyBorder="1" applyAlignment="1" applyProtection="1">
      <alignment horizontal="right" vertical="center" wrapText="1"/>
    </xf>
    <xf numFmtId="4" fontId="0" fillId="0" borderId="3" xfId="0" applyNumberFormat="1" applyBorder="1" applyAlignment="1">
      <alignment horizontal="right"/>
    </xf>
    <xf numFmtId="2" fontId="0" fillId="0" borderId="3" xfId="0" applyNumberFormat="1" applyBorder="1" applyAlignment="1">
      <alignment horizontal="right"/>
    </xf>
    <xf numFmtId="4" fontId="0" fillId="0" borderId="6" xfId="0" applyNumberFormat="1" applyBorder="1" applyAlignment="1">
      <alignment horizontal="right"/>
    </xf>
    <xf numFmtId="0" fontId="3" fillId="2" borderId="7" xfId="0" applyNumberFormat="1" applyFont="1" applyFill="1" applyBorder="1" applyAlignment="1" applyProtection="1">
      <alignment horizontal="center" vertical="center" wrapText="1"/>
    </xf>
    <xf numFmtId="0" fontId="10" fillId="2" borderId="3" xfId="0" applyNumberFormat="1" applyFont="1" applyFill="1" applyBorder="1" applyAlignment="1" applyProtection="1">
      <alignment horizontal="left" vertical="center" wrapText="1"/>
    </xf>
    <xf numFmtId="0" fontId="3" fillId="0" borderId="0" xfId="0" applyNumberFormat="1" applyFont="1" applyFill="1" applyBorder="1" applyAlignment="1" applyProtection="1">
      <alignment horizontal="right" vertical="center" wrapText="1"/>
    </xf>
    <xf numFmtId="0" fontId="6" fillId="3" borderId="3" xfId="0" applyNumberFormat="1" applyFont="1" applyFill="1" applyBorder="1" applyAlignment="1" applyProtection="1">
      <alignment horizontal="right" vertical="center" wrapText="1"/>
    </xf>
    <xf numFmtId="0" fontId="14" fillId="3" borderId="3" xfId="0" applyNumberFormat="1" applyFont="1" applyFill="1" applyBorder="1" applyAlignment="1" applyProtection="1">
      <alignment horizontal="right" vertical="center" wrapText="1"/>
    </xf>
    <xf numFmtId="2" fontId="14" fillId="0" borderId="3" xfId="0" applyNumberFormat="1" applyFont="1" applyFill="1" applyBorder="1" applyAlignment="1" applyProtection="1">
      <alignment horizontal="right" vertical="center" wrapText="1"/>
    </xf>
    <xf numFmtId="2" fontId="3" fillId="2" borderId="3" xfId="0" applyNumberFormat="1" applyFont="1" applyFill="1" applyBorder="1" applyAlignment="1">
      <alignment horizontal="right" vertical="center"/>
    </xf>
    <xf numFmtId="2" fontId="0" fillId="0" borderId="6" xfId="0" applyNumberFormat="1" applyBorder="1" applyAlignment="1">
      <alignment horizontal="right"/>
    </xf>
    <xf numFmtId="2" fontId="0" fillId="0" borderId="7" xfId="0" applyNumberFormat="1" applyBorder="1" applyAlignment="1">
      <alignment horizontal="right"/>
    </xf>
    <xf numFmtId="0" fontId="0" fillId="0" borderId="0" xfId="0" applyAlignment="1">
      <alignment horizontal="right"/>
    </xf>
    <xf numFmtId="4" fontId="23" fillId="0" borderId="7" xfId="0" applyNumberFormat="1" applyFont="1" applyBorder="1" applyAlignment="1">
      <alignment horizontal="right"/>
    </xf>
    <xf numFmtId="2" fontId="0" fillId="0" borderId="7" xfId="0" applyNumberFormat="1" applyBorder="1" applyAlignment="1">
      <alignment horizontal="right"/>
    </xf>
    <xf numFmtId="0" fontId="3" fillId="2" borderId="3" xfId="0" applyNumberFormat="1" applyFont="1" applyFill="1" applyBorder="1" applyAlignment="1" applyProtection="1">
      <alignment horizontal="center" vertical="center" wrapText="1"/>
    </xf>
    <xf numFmtId="2" fontId="0" fillId="0" borderId="3" xfId="0" applyNumberFormat="1" applyBorder="1" applyAlignment="1">
      <alignment horizontal="right"/>
    </xf>
    <xf numFmtId="0" fontId="6" fillId="3" borderId="4" xfId="0" applyNumberFormat="1" applyFont="1" applyFill="1" applyBorder="1" applyAlignment="1" applyProtection="1">
      <alignment horizontal="center" vertical="center" wrapText="1"/>
    </xf>
    <xf numFmtId="2" fontId="0" fillId="0" borderId="7" xfId="0" applyNumberFormat="1" applyBorder="1" applyAlignment="1">
      <alignment horizontal="right"/>
    </xf>
    <xf numFmtId="4" fontId="23" fillId="0" borderId="6" xfId="0" applyNumberFormat="1" applyFont="1" applyBorder="1" applyAlignment="1">
      <alignment horizontal="right"/>
    </xf>
    <xf numFmtId="4" fontId="23" fillId="0" borderId="7" xfId="0" applyNumberFormat="1" applyFont="1" applyBorder="1" applyAlignment="1">
      <alignment horizontal="right"/>
    </xf>
    <xf numFmtId="2" fontId="0" fillId="0" borderId="3" xfId="0" applyNumberFormat="1" applyBorder="1" applyAlignment="1">
      <alignment horizontal="right"/>
    </xf>
    <xf numFmtId="4" fontId="23" fillId="0" borderId="3" xfId="0" applyNumberFormat="1" applyFont="1" applyBorder="1" applyAlignment="1">
      <alignment horizontal="right"/>
    </xf>
    <xf numFmtId="0" fontId="3" fillId="2" borderId="3" xfId="0" applyNumberFormat="1" applyFont="1" applyFill="1" applyBorder="1" applyAlignment="1" applyProtection="1">
      <alignment horizontal="center" vertical="center" wrapText="1"/>
    </xf>
    <xf numFmtId="0" fontId="3" fillId="2" borderId="7" xfId="0" applyNumberFormat="1" applyFont="1" applyFill="1" applyBorder="1" applyAlignment="1" applyProtection="1">
      <alignment horizontal="center" vertical="center" wrapText="1"/>
    </xf>
    <xf numFmtId="4" fontId="3" fillId="0" borderId="3" xfId="0" applyNumberFormat="1" applyFont="1" applyFill="1" applyBorder="1" applyAlignment="1">
      <alignment horizontal="right"/>
    </xf>
    <xf numFmtId="4" fontId="23" fillId="0" borderId="3" xfId="0" applyNumberFormat="1" applyFont="1" applyFill="1" applyBorder="1"/>
    <xf numFmtId="4" fontId="3" fillId="0" borderId="3" xfId="0" applyNumberFormat="1" applyFont="1" applyFill="1" applyBorder="1" applyAlignment="1" applyProtection="1">
      <alignment horizontal="right" wrapText="1"/>
    </xf>
    <xf numFmtId="0" fontId="23" fillId="0" borderId="3" xfId="0" applyFont="1" applyFill="1" applyBorder="1"/>
    <xf numFmtId="0" fontId="3" fillId="2" borderId="3" xfId="0" applyNumberFormat="1" applyFont="1" applyFill="1" applyBorder="1" applyAlignment="1" applyProtection="1">
      <alignment horizontal="center" vertical="center" wrapText="1"/>
    </xf>
    <xf numFmtId="4" fontId="23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2" fontId="0" fillId="0" borderId="3" xfId="0" applyNumberFormat="1" applyBorder="1" applyAlignment="1">
      <alignment horizontal="right"/>
    </xf>
    <xf numFmtId="4" fontId="23" fillId="0" borderId="6" xfId="0" applyNumberFormat="1" applyFont="1" applyBorder="1" applyAlignment="1">
      <alignment horizontal="right"/>
    </xf>
    <xf numFmtId="4" fontId="23" fillId="0" borderId="7" xfId="0" applyNumberFormat="1" applyFont="1" applyBorder="1" applyAlignment="1">
      <alignment horizontal="right"/>
    </xf>
    <xf numFmtId="0" fontId="0" fillId="0" borderId="6" xfId="0" applyBorder="1" applyAlignment="1">
      <alignment horizontal="center"/>
    </xf>
    <xf numFmtId="4" fontId="23" fillId="0" borderId="3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 vertical="top" wrapText="1"/>
    </xf>
    <xf numFmtId="0" fontId="11" fillId="3" borderId="1" xfId="0" quotePrefix="1" applyNumberFormat="1" applyFont="1" applyFill="1" applyBorder="1" applyAlignment="1" applyProtection="1">
      <alignment horizontal="left" vertical="center" wrapText="1"/>
    </xf>
    <xf numFmtId="0" fontId="9" fillId="3" borderId="2" xfId="0" applyNumberFormat="1" applyFont="1" applyFill="1" applyBorder="1" applyAlignment="1" applyProtection="1">
      <alignment vertical="center" wrapText="1"/>
    </xf>
    <xf numFmtId="0" fontId="16" fillId="0" borderId="0" xfId="0" applyNumberFormat="1" applyFont="1" applyFill="1" applyBorder="1" applyAlignment="1" applyProtection="1">
      <alignment horizontal="left" vertical="center" wrapText="1"/>
    </xf>
    <xf numFmtId="0" fontId="6" fillId="3" borderId="1" xfId="0" applyNumberFormat="1" applyFont="1" applyFill="1" applyBorder="1" applyAlignment="1" applyProtection="1">
      <alignment horizontal="left" vertical="center" wrapText="1"/>
    </xf>
    <xf numFmtId="0" fontId="6" fillId="3" borderId="2" xfId="0" applyNumberFormat="1" applyFont="1" applyFill="1" applyBorder="1" applyAlignment="1" applyProtection="1">
      <alignment horizontal="left" vertical="center" wrapText="1"/>
    </xf>
    <xf numFmtId="0" fontId="6" fillId="3" borderId="4" xfId="0" applyNumberFormat="1" applyFont="1" applyFill="1" applyBorder="1" applyAlignment="1" applyProtection="1">
      <alignment horizontal="left" vertical="center" wrapText="1"/>
    </xf>
    <xf numFmtId="0" fontId="6" fillId="0" borderId="1" xfId="0" quotePrefix="1" applyFont="1" applyBorder="1" applyAlignment="1">
      <alignment horizontal="center" wrapText="1"/>
    </xf>
    <xf numFmtId="0" fontId="6" fillId="0" borderId="2" xfId="0" quotePrefix="1" applyFont="1" applyBorder="1" applyAlignment="1">
      <alignment horizontal="center" wrapText="1"/>
    </xf>
    <xf numFmtId="0" fontId="6" fillId="0" borderId="4" xfId="0" quotePrefix="1" applyFont="1" applyBorder="1" applyAlignment="1">
      <alignment horizontal="center" wrapText="1"/>
    </xf>
    <xf numFmtId="0" fontId="14" fillId="0" borderId="3" xfId="0" quotePrefix="1" applyFont="1" applyBorder="1" applyAlignment="1">
      <alignment horizontal="center" wrapText="1"/>
    </xf>
    <xf numFmtId="0" fontId="14" fillId="0" borderId="1" xfId="0" quotePrefix="1" applyFont="1" applyBorder="1" applyAlignment="1">
      <alignment horizontal="center" wrapText="1"/>
    </xf>
    <xf numFmtId="0" fontId="11" fillId="0" borderId="1" xfId="0" applyNumberFormat="1" applyFont="1" applyFill="1" applyBorder="1" applyAlignment="1" applyProtection="1">
      <alignment horizontal="left" vertical="center" wrapText="1"/>
    </xf>
    <xf numFmtId="0" fontId="9" fillId="0" borderId="2" xfId="0" applyNumberFormat="1" applyFont="1" applyFill="1" applyBorder="1" applyAlignment="1" applyProtection="1">
      <alignment vertical="center" wrapText="1"/>
    </xf>
    <xf numFmtId="0" fontId="11" fillId="0" borderId="2" xfId="0" applyNumberFormat="1" applyFont="1" applyFill="1" applyBorder="1" applyAlignment="1" applyProtection="1">
      <alignment horizontal="left" vertical="center" wrapText="1"/>
    </xf>
    <xf numFmtId="0" fontId="11" fillId="0" borderId="4" xfId="0" applyNumberFormat="1" applyFont="1" applyFill="1" applyBorder="1" applyAlignment="1" applyProtection="1">
      <alignment horizontal="left" vertical="center" wrapText="1"/>
    </xf>
    <xf numFmtId="0" fontId="7" fillId="0" borderId="0" xfId="0" quotePrefix="1" applyNumberFormat="1" applyFont="1" applyFill="1" applyBorder="1" applyAlignment="1" applyProtection="1">
      <alignment horizontal="left" wrapText="1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11" fillId="0" borderId="0" xfId="0" applyNumberFormat="1" applyFont="1" applyFill="1" applyBorder="1" applyAlignment="1" applyProtection="1">
      <alignment horizontal="left" vertical="center" wrapText="1"/>
    </xf>
    <xf numFmtId="0" fontId="11" fillId="0" borderId="1" xfId="0" quotePrefix="1" applyNumberFormat="1" applyFont="1" applyFill="1" applyBorder="1" applyAlignment="1" applyProtection="1">
      <alignment horizontal="left" vertical="center" wrapText="1"/>
    </xf>
    <xf numFmtId="0" fontId="11" fillId="0" borderId="1" xfId="0" quotePrefix="1" applyFont="1" applyBorder="1" applyAlignment="1">
      <alignment horizontal="left" vertical="center"/>
    </xf>
    <xf numFmtId="0" fontId="9" fillId="0" borderId="2" xfId="0" applyNumberFormat="1" applyFont="1" applyFill="1" applyBorder="1" applyAlignment="1" applyProtection="1">
      <alignment vertical="center"/>
    </xf>
    <xf numFmtId="0" fontId="11" fillId="0" borderId="0" xfId="0" applyNumberFormat="1" applyFont="1" applyFill="1" applyBorder="1" applyAlignment="1" applyProtection="1">
      <alignment horizontal="left" vertical="top" wrapText="1"/>
    </xf>
    <xf numFmtId="0" fontId="11" fillId="3" borderId="1" xfId="0" applyNumberFormat="1" applyFont="1" applyFill="1" applyBorder="1" applyAlignment="1" applyProtection="1">
      <alignment horizontal="left" vertical="center" wrapText="1"/>
    </xf>
    <xf numFmtId="0" fontId="9" fillId="3" borderId="2" xfId="0" applyNumberFormat="1" applyFont="1" applyFill="1" applyBorder="1" applyAlignment="1" applyProtection="1">
      <alignment vertical="center"/>
    </xf>
    <xf numFmtId="0" fontId="17" fillId="0" borderId="5" xfId="0" applyNumberFormat="1" applyFont="1" applyFill="1" applyBorder="1" applyAlignment="1" applyProtection="1">
      <alignment horizontal="left" wrapText="1"/>
    </xf>
    <xf numFmtId="0" fontId="11" fillId="0" borderId="1" xfId="0" quotePrefix="1" applyFont="1" applyFill="1" applyBorder="1" applyAlignment="1">
      <alignment horizontal="left" vertical="center"/>
    </xf>
    <xf numFmtId="0" fontId="6" fillId="3" borderId="1" xfId="0" applyNumberFormat="1" applyFont="1" applyFill="1" applyBorder="1" applyAlignment="1" applyProtection="1">
      <alignment horizontal="center" vertical="center" wrapText="1"/>
    </xf>
    <xf numFmtId="0" fontId="6" fillId="3" borderId="2" xfId="0" applyNumberFormat="1" applyFont="1" applyFill="1" applyBorder="1" applyAlignment="1" applyProtection="1">
      <alignment horizontal="center" vertical="center" wrapText="1"/>
    </xf>
    <xf numFmtId="0" fontId="6" fillId="3" borderId="4" xfId="0" applyNumberFormat="1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4" fontId="0" fillId="0" borderId="6" xfId="0" applyNumberFormat="1" applyBorder="1" applyAlignment="1">
      <alignment horizontal="right"/>
    </xf>
    <xf numFmtId="4" fontId="0" fillId="0" borderId="7" xfId="0" applyNumberFormat="1" applyBorder="1" applyAlignment="1">
      <alignment horizontal="right"/>
    </xf>
    <xf numFmtId="2" fontId="0" fillId="0" borderId="6" xfId="0" applyNumberFormat="1" applyBorder="1" applyAlignment="1">
      <alignment horizontal="right"/>
    </xf>
    <xf numFmtId="2" fontId="0" fillId="0" borderId="7" xfId="0" applyNumberFormat="1" applyBorder="1" applyAlignment="1">
      <alignment horizontal="right"/>
    </xf>
    <xf numFmtId="4" fontId="23" fillId="0" borderId="6" xfId="0" applyNumberFormat="1" applyFont="1" applyBorder="1" applyAlignment="1">
      <alignment horizontal="center"/>
    </xf>
    <xf numFmtId="4" fontId="23" fillId="0" borderId="7" xfId="0" applyNumberFormat="1" applyFont="1" applyBorder="1" applyAlignment="1">
      <alignment horizontal="center"/>
    </xf>
    <xf numFmtId="4" fontId="23" fillId="0" borderId="6" xfId="0" applyNumberFormat="1" applyFont="1" applyBorder="1" applyAlignment="1">
      <alignment horizontal="right"/>
    </xf>
    <xf numFmtId="4" fontId="23" fillId="0" borderId="7" xfId="0" applyNumberFormat="1" applyFont="1" applyBorder="1" applyAlignment="1">
      <alignment horizontal="right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27" fillId="2" borderId="8" xfId="0" applyNumberFormat="1" applyFont="1" applyFill="1" applyBorder="1" applyAlignment="1" applyProtection="1">
      <alignment horizontal="center" vertical="center" wrapText="1"/>
    </xf>
    <xf numFmtId="0" fontId="27" fillId="2" borderId="12" xfId="0" applyNumberFormat="1" applyFont="1" applyFill="1" applyBorder="1" applyAlignment="1" applyProtection="1">
      <alignment horizontal="center" vertical="center" wrapText="1"/>
    </xf>
    <xf numFmtId="0" fontId="27" fillId="2" borderId="13" xfId="0" applyNumberFormat="1" applyFont="1" applyFill="1" applyBorder="1" applyAlignment="1" applyProtection="1">
      <alignment horizontal="center" vertical="center" wrapText="1"/>
    </xf>
    <xf numFmtId="0" fontId="27" fillId="2" borderId="9" xfId="0" applyNumberFormat="1" applyFont="1" applyFill="1" applyBorder="1" applyAlignment="1" applyProtection="1">
      <alignment horizontal="center" vertical="center" wrapText="1"/>
    </xf>
    <xf numFmtId="0" fontId="27" fillId="2" borderId="5" xfId="0" applyNumberFormat="1" applyFont="1" applyFill="1" applyBorder="1" applyAlignment="1" applyProtection="1">
      <alignment horizontal="center" vertical="center" wrapText="1"/>
    </xf>
    <xf numFmtId="0" fontId="27" fillId="2" borderId="14" xfId="0" applyNumberFormat="1" applyFont="1" applyFill="1" applyBorder="1" applyAlignment="1" applyProtection="1">
      <alignment horizontal="center" vertical="center" wrapText="1"/>
    </xf>
    <xf numFmtId="0" fontId="3" fillId="2" borderId="6" xfId="0" applyNumberFormat="1" applyFont="1" applyFill="1" applyBorder="1" applyAlignment="1" applyProtection="1">
      <alignment horizontal="center" vertical="center" wrapText="1"/>
    </xf>
    <xf numFmtId="0" fontId="3" fillId="2" borderId="7" xfId="0" applyNumberFormat="1" applyFont="1" applyFill="1" applyBorder="1" applyAlignment="1" applyProtection="1">
      <alignment horizontal="center" vertical="center" wrapText="1"/>
    </xf>
    <xf numFmtId="0" fontId="3" fillId="2" borderId="8" xfId="0" applyNumberFormat="1" applyFont="1" applyFill="1" applyBorder="1" applyAlignment="1" applyProtection="1">
      <alignment horizontal="center" vertical="center" wrapText="1"/>
    </xf>
    <xf numFmtId="0" fontId="3" fillId="2" borderId="12" xfId="0" applyNumberFormat="1" applyFont="1" applyFill="1" applyBorder="1" applyAlignment="1" applyProtection="1">
      <alignment horizontal="center" vertical="center" wrapText="1"/>
    </xf>
    <xf numFmtId="0" fontId="3" fillId="2" borderId="13" xfId="0" applyNumberFormat="1" applyFont="1" applyFill="1" applyBorder="1" applyAlignment="1" applyProtection="1">
      <alignment horizontal="center" vertical="center" wrapText="1"/>
    </xf>
    <xf numFmtId="0" fontId="3" fillId="2" borderId="9" xfId="0" applyNumberFormat="1" applyFont="1" applyFill="1" applyBorder="1" applyAlignment="1" applyProtection="1">
      <alignment horizontal="center" vertical="center" wrapText="1"/>
    </xf>
    <xf numFmtId="0" fontId="3" fillId="2" borderId="5" xfId="0" applyNumberFormat="1" applyFont="1" applyFill="1" applyBorder="1" applyAlignment="1" applyProtection="1">
      <alignment horizontal="center" vertical="center" wrapText="1"/>
    </xf>
    <xf numFmtId="0" fontId="3" fillId="2" borderId="14" xfId="0" applyNumberFormat="1" applyFont="1" applyFill="1" applyBorder="1" applyAlignment="1" applyProtection="1">
      <alignment horizontal="center" vertical="center" wrapText="1"/>
    </xf>
    <xf numFmtId="49" fontId="23" fillId="0" borderId="8" xfId="0" applyNumberFormat="1" applyFont="1" applyFill="1" applyBorder="1" applyAlignment="1">
      <alignment horizontal="center" vertical="center" wrapText="1"/>
    </xf>
    <xf numFmtId="49" fontId="23" fillId="0" borderId="9" xfId="0" applyNumberFormat="1" applyFont="1" applyFill="1" applyBorder="1" applyAlignment="1">
      <alignment horizontal="center" vertical="center" wrapText="1"/>
    </xf>
    <xf numFmtId="0" fontId="27" fillId="2" borderId="1" xfId="0" applyNumberFormat="1" applyFont="1" applyFill="1" applyBorder="1" applyAlignment="1" applyProtection="1">
      <alignment horizontal="center" vertical="center" wrapText="1"/>
    </xf>
    <xf numFmtId="0" fontId="27" fillId="2" borderId="2" xfId="0" applyNumberFormat="1" applyFont="1" applyFill="1" applyBorder="1" applyAlignment="1" applyProtection="1">
      <alignment horizontal="center" vertical="center" wrapText="1"/>
    </xf>
    <xf numFmtId="0" fontId="27" fillId="2" borderId="4" xfId="0" applyNumberFormat="1" applyFont="1" applyFill="1" applyBorder="1" applyAlignment="1" applyProtection="1">
      <alignment horizontal="center" vertical="center" wrapText="1"/>
    </xf>
    <xf numFmtId="0" fontId="3" fillId="2" borderId="3" xfId="0" applyNumberFormat="1" applyFont="1" applyFill="1" applyBorder="1" applyAlignment="1" applyProtection="1">
      <alignment horizontal="center" vertical="center" wrapText="1"/>
    </xf>
    <xf numFmtId="49" fontId="23" fillId="0" borderId="8" xfId="0" applyNumberFormat="1" applyFont="1" applyFill="1" applyBorder="1" applyAlignment="1">
      <alignment horizontal="left" vertical="center" wrapText="1"/>
    </xf>
    <xf numFmtId="49" fontId="23" fillId="0" borderId="9" xfId="0" applyNumberFormat="1" applyFont="1" applyFill="1" applyBorder="1" applyAlignment="1">
      <alignment horizontal="left" vertical="center" wrapText="1"/>
    </xf>
    <xf numFmtId="2" fontId="0" fillId="6" borderId="6" xfId="0" applyNumberFormat="1" applyFill="1" applyBorder="1" applyAlignment="1">
      <alignment horizontal="right"/>
    </xf>
    <xf numFmtId="2" fontId="0" fillId="6" borderId="7" xfId="0" applyNumberFormat="1" applyFill="1" applyBorder="1" applyAlignment="1">
      <alignment horizontal="right"/>
    </xf>
    <xf numFmtId="4" fontId="23" fillId="6" borderId="6" xfId="0" applyNumberFormat="1" applyFont="1" applyFill="1" applyBorder="1" applyAlignment="1">
      <alignment horizontal="right"/>
    </xf>
    <xf numFmtId="4" fontId="23" fillId="6" borderId="7" xfId="0" applyNumberFormat="1" applyFont="1" applyFill="1" applyBorder="1" applyAlignment="1">
      <alignment horizontal="right"/>
    </xf>
    <xf numFmtId="4" fontId="0" fillId="6" borderId="6" xfId="0" applyNumberFormat="1" applyFill="1" applyBorder="1" applyAlignment="1">
      <alignment horizontal="right"/>
    </xf>
    <xf numFmtId="4" fontId="0" fillId="6" borderId="7" xfId="0" applyNumberFormat="1" applyFill="1" applyBorder="1" applyAlignment="1">
      <alignment horizontal="right"/>
    </xf>
    <xf numFmtId="4" fontId="23" fillId="0" borderId="3" xfId="0" applyNumberFormat="1" applyFont="1" applyBorder="1" applyAlignment="1">
      <alignment horizontal="right"/>
    </xf>
    <xf numFmtId="4" fontId="0" fillId="0" borderId="3" xfId="0" applyNumberFormat="1" applyBorder="1" applyAlignment="1">
      <alignment horizontal="right"/>
    </xf>
    <xf numFmtId="2" fontId="0" fillId="0" borderId="3" xfId="0" applyNumberFormat="1" applyBorder="1" applyAlignment="1">
      <alignment horizontal="right"/>
    </xf>
    <xf numFmtId="2" fontId="3" fillId="2" borderId="6" xfId="0" applyNumberFormat="1" applyFont="1" applyFill="1" applyBorder="1" applyAlignment="1">
      <alignment horizontal="right" vertical="center"/>
    </xf>
    <xf numFmtId="2" fontId="3" fillId="2" borderId="7" xfId="0" applyNumberFormat="1" applyFont="1" applyFill="1" applyBorder="1" applyAlignment="1">
      <alignment horizontal="right" vertical="center"/>
    </xf>
    <xf numFmtId="4" fontId="3" fillId="2" borderId="6" xfId="0" applyNumberFormat="1" applyFont="1" applyFill="1" applyBorder="1" applyAlignment="1">
      <alignment horizontal="right" vertical="center"/>
    </xf>
    <xf numFmtId="4" fontId="3" fillId="2" borderId="7" xfId="0" applyNumberFormat="1" applyFont="1" applyFill="1" applyBorder="1" applyAlignment="1">
      <alignment horizontal="right" vertical="center"/>
    </xf>
    <xf numFmtId="4" fontId="3" fillId="4" borderId="6" xfId="0" applyNumberFormat="1" applyFont="1" applyFill="1" applyBorder="1" applyAlignment="1">
      <alignment horizontal="right" vertical="center"/>
    </xf>
    <xf numFmtId="4" fontId="3" fillId="4" borderId="7" xfId="0" applyNumberFormat="1" applyFont="1" applyFill="1" applyBorder="1" applyAlignment="1">
      <alignment horizontal="right" vertical="center"/>
    </xf>
    <xf numFmtId="2" fontId="3" fillId="4" borderId="6" xfId="0" applyNumberFormat="1" applyFont="1" applyFill="1" applyBorder="1" applyAlignment="1">
      <alignment horizontal="right" vertical="center"/>
    </xf>
    <xf numFmtId="2" fontId="3" fillId="4" borderId="7" xfId="0" applyNumberFormat="1" applyFont="1" applyFill="1" applyBorder="1" applyAlignment="1">
      <alignment horizontal="right" vertical="center"/>
    </xf>
    <xf numFmtId="4" fontId="3" fillId="6" borderId="13" xfId="0" applyNumberFormat="1" applyFont="1" applyFill="1" applyBorder="1" applyAlignment="1">
      <alignment horizontal="right" vertical="center"/>
    </xf>
    <xf numFmtId="4" fontId="3" fillId="6" borderId="14" xfId="0" applyNumberFormat="1" applyFont="1" applyFill="1" applyBorder="1" applyAlignment="1">
      <alignment horizontal="right" vertical="center"/>
    </xf>
    <xf numFmtId="2" fontId="3" fillId="6" borderId="6" xfId="0" applyNumberFormat="1" applyFont="1" applyFill="1" applyBorder="1" applyAlignment="1">
      <alignment horizontal="right" vertical="center"/>
    </xf>
    <xf numFmtId="2" fontId="3" fillId="6" borderId="7" xfId="0" applyNumberFormat="1" applyFont="1" applyFill="1" applyBorder="1" applyAlignment="1">
      <alignment horizontal="right" vertical="center"/>
    </xf>
    <xf numFmtId="4" fontId="0" fillId="4" borderId="6" xfId="0" applyNumberFormat="1" applyFill="1" applyBorder="1" applyAlignment="1">
      <alignment horizontal="right"/>
    </xf>
    <xf numFmtId="4" fontId="0" fillId="4" borderId="7" xfId="0" applyNumberFormat="1" applyFill="1" applyBorder="1" applyAlignment="1">
      <alignment horizontal="right"/>
    </xf>
    <xf numFmtId="2" fontId="0" fillId="4" borderId="6" xfId="0" applyNumberFormat="1" applyFill="1" applyBorder="1" applyAlignment="1">
      <alignment horizontal="right"/>
    </xf>
    <xf numFmtId="2" fontId="0" fillId="4" borderId="7" xfId="0" applyNumberFormat="1" applyFill="1" applyBorder="1" applyAlignment="1">
      <alignment horizontal="right"/>
    </xf>
    <xf numFmtId="4" fontId="3" fillId="2" borderId="13" xfId="0" applyNumberFormat="1" applyFont="1" applyFill="1" applyBorder="1" applyAlignment="1">
      <alignment horizontal="right" vertical="center"/>
    </xf>
    <xf numFmtId="4" fontId="3" fillId="2" borderId="14" xfId="0" applyNumberFormat="1" applyFont="1" applyFill="1" applyBorder="1" applyAlignment="1">
      <alignment horizontal="right" vertical="center"/>
    </xf>
    <xf numFmtId="0" fontId="6" fillId="6" borderId="8" xfId="0" applyNumberFormat="1" applyFont="1" applyFill="1" applyBorder="1" applyAlignment="1" applyProtection="1">
      <alignment horizontal="center" vertical="center" wrapText="1"/>
    </xf>
    <xf numFmtId="0" fontId="6" fillId="6" borderId="12" xfId="0" applyNumberFormat="1" applyFont="1" applyFill="1" applyBorder="1" applyAlignment="1" applyProtection="1">
      <alignment horizontal="center" vertical="center" wrapText="1"/>
    </xf>
    <xf numFmtId="0" fontId="6" fillId="6" borderId="13" xfId="0" applyNumberFormat="1" applyFont="1" applyFill="1" applyBorder="1" applyAlignment="1" applyProtection="1">
      <alignment horizontal="center" vertical="center" wrapText="1"/>
    </xf>
    <xf numFmtId="0" fontId="6" fillId="6" borderId="9" xfId="0" applyNumberFormat="1" applyFont="1" applyFill="1" applyBorder="1" applyAlignment="1" applyProtection="1">
      <alignment horizontal="center" vertical="center" wrapText="1"/>
    </xf>
    <xf numFmtId="0" fontId="6" fillId="6" borderId="5" xfId="0" applyNumberFormat="1" applyFont="1" applyFill="1" applyBorder="1" applyAlignment="1" applyProtection="1">
      <alignment horizontal="center" vertical="center" wrapText="1"/>
    </xf>
    <xf numFmtId="0" fontId="6" fillId="6" borderId="14" xfId="0" applyNumberFormat="1" applyFont="1" applyFill="1" applyBorder="1" applyAlignment="1" applyProtection="1">
      <alignment horizontal="center" vertical="center" wrapText="1"/>
    </xf>
    <xf numFmtId="49" fontId="13" fillId="6" borderId="8" xfId="0" applyNumberFormat="1" applyFont="1" applyFill="1" applyBorder="1" applyAlignment="1">
      <alignment horizontal="left" vertical="center" wrapText="1"/>
    </xf>
    <xf numFmtId="49" fontId="13" fillId="6" borderId="9" xfId="0" applyNumberFormat="1" applyFont="1" applyFill="1" applyBorder="1" applyAlignment="1">
      <alignment horizontal="left" vertical="center" wrapText="1"/>
    </xf>
    <xf numFmtId="4" fontId="23" fillId="4" borderId="6" xfId="0" applyNumberFormat="1" applyFont="1" applyFill="1" applyBorder="1" applyAlignment="1">
      <alignment horizontal="right"/>
    </xf>
    <xf numFmtId="4" fontId="23" fillId="4" borderId="7" xfId="0" applyNumberFormat="1" applyFont="1" applyFill="1" applyBorder="1" applyAlignment="1">
      <alignment horizontal="right"/>
    </xf>
    <xf numFmtId="0" fontId="6" fillId="2" borderId="8" xfId="0" applyNumberFormat="1" applyFont="1" applyFill="1" applyBorder="1" applyAlignment="1" applyProtection="1">
      <alignment horizontal="center" vertical="center" wrapText="1"/>
    </xf>
    <xf numFmtId="0" fontId="6" fillId="2" borderId="12" xfId="0" applyNumberFormat="1" applyFont="1" applyFill="1" applyBorder="1" applyAlignment="1" applyProtection="1">
      <alignment horizontal="center" vertical="center" wrapText="1"/>
    </xf>
    <xf numFmtId="0" fontId="6" fillId="2" borderId="13" xfId="0" applyNumberFormat="1" applyFont="1" applyFill="1" applyBorder="1" applyAlignment="1" applyProtection="1">
      <alignment horizontal="center" vertical="center" wrapText="1"/>
    </xf>
    <xf numFmtId="0" fontId="6" fillId="2" borderId="9" xfId="0" applyNumberFormat="1" applyFont="1" applyFill="1" applyBorder="1" applyAlignment="1" applyProtection="1">
      <alignment horizontal="center" vertical="center" wrapText="1"/>
    </xf>
    <xf numFmtId="0" fontId="6" fillId="2" borderId="5" xfId="0" applyNumberFormat="1" applyFont="1" applyFill="1" applyBorder="1" applyAlignment="1" applyProtection="1">
      <alignment horizontal="center" vertical="center" wrapText="1"/>
    </xf>
    <xf numFmtId="0" fontId="6" fillId="2" borderId="14" xfId="0" applyNumberFormat="1" applyFont="1" applyFill="1" applyBorder="1" applyAlignment="1" applyProtection="1">
      <alignment horizontal="center" vertical="center" wrapText="1"/>
    </xf>
    <xf numFmtId="49" fontId="13" fillId="5" borderId="8" xfId="0" applyNumberFormat="1" applyFont="1" applyFill="1" applyBorder="1" applyAlignment="1">
      <alignment horizontal="left" vertical="center" wrapText="1"/>
    </xf>
    <xf numFmtId="49" fontId="13" fillId="5" borderId="9" xfId="0" applyNumberFormat="1" applyFont="1" applyFill="1" applyBorder="1" applyAlignment="1">
      <alignment horizontal="left" vertical="center" wrapText="1"/>
    </xf>
    <xf numFmtId="0" fontId="19" fillId="0" borderId="6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3" fillId="2" borderId="1" xfId="0" applyNumberFormat="1" applyFont="1" applyFill="1" applyBorder="1" applyAlignment="1" applyProtection="1">
      <alignment horizontal="center" vertical="center" wrapText="1"/>
    </xf>
    <xf numFmtId="0" fontId="3" fillId="2" borderId="2" xfId="0" applyNumberFormat="1" applyFont="1" applyFill="1" applyBorder="1" applyAlignment="1" applyProtection="1">
      <alignment horizontal="center" vertical="center" wrapText="1"/>
    </xf>
    <xf numFmtId="0" fontId="3" fillId="2" borderId="4" xfId="0" applyNumberFormat="1" applyFont="1" applyFill="1" applyBorder="1" applyAlignment="1" applyProtection="1">
      <alignment horizontal="center" vertical="center" wrapText="1"/>
    </xf>
    <xf numFmtId="0" fontId="6" fillId="4" borderId="8" xfId="0" applyNumberFormat="1" applyFont="1" applyFill="1" applyBorder="1" applyAlignment="1" applyProtection="1">
      <alignment horizontal="center" vertical="center" wrapText="1"/>
    </xf>
    <xf numFmtId="0" fontId="6" fillId="4" borderId="12" xfId="0" applyNumberFormat="1" applyFont="1" applyFill="1" applyBorder="1" applyAlignment="1" applyProtection="1">
      <alignment horizontal="center" vertical="center" wrapText="1"/>
    </xf>
    <xf numFmtId="0" fontId="6" fillId="4" borderId="13" xfId="0" applyNumberFormat="1" applyFont="1" applyFill="1" applyBorder="1" applyAlignment="1" applyProtection="1">
      <alignment horizontal="center" vertical="center" wrapText="1"/>
    </xf>
    <xf numFmtId="0" fontId="6" fillId="4" borderId="9" xfId="0" applyNumberFormat="1" applyFont="1" applyFill="1" applyBorder="1" applyAlignment="1" applyProtection="1">
      <alignment horizontal="center" vertical="center" wrapText="1"/>
    </xf>
    <xf numFmtId="0" fontId="6" fillId="4" borderId="5" xfId="0" applyNumberFormat="1" applyFont="1" applyFill="1" applyBorder="1" applyAlignment="1" applyProtection="1">
      <alignment horizontal="center" vertical="center" wrapText="1"/>
    </xf>
    <xf numFmtId="0" fontId="6" fillId="4" borderId="14" xfId="0" applyNumberFormat="1" applyFont="1" applyFill="1" applyBorder="1" applyAlignment="1" applyProtection="1">
      <alignment horizontal="center" vertical="center" wrapText="1"/>
    </xf>
    <xf numFmtId="0" fontId="12" fillId="0" borderId="0" xfId="0" applyFont="1" applyAlignment="1">
      <alignment wrapText="1"/>
    </xf>
    <xf numFmtId="0" fontId="3" fillId="2" borderId="0" xfId="0" applyNumberFormat="1" applyFont="1" applyFill="1" applyBorder="1" applyAlignment="1" applyProtection="1">
      <alignment horizontal="left" vertical="center" wrapText="1"/>
    </xf>
    <xf numFmtId="0" fontId="18" fillId="0" borderId="0" xfId="0" applyFont="1" applyAlignment="1">
      <alignment horizontal="center"/>
    </xf>
    <xf numFmtId="0" fontId="14" fillId="3" borderId="1" xfId="0" applyNumberFormat="1" applyFont="1" applyFill="1" applyBorder="1" applyAlignment="1" applyProtection="1">
      <alignment horizontal="center" vertical="center" wrapText="1"/>
    </xf>
    <xf numFmtId="0" fontId="14" fillId="3" borderId="2" xfId="0" applyNumberFormat="1" applyFont="1" applyFill="1" applyBorder="1" applyAlignment="1" applyProtection="1">
      <alignment horizontal="center" vertical="center" wrapText="1"/>
    </xf>
    <xf numFmtId="0" fontId="14" fillId="3" borderId="4" xfId="0" applyNumberFormat="1" applyFont="1" applyFill="1" applyBorder="1" applyAlignment="1" applyProtection="1">
      <alignment horizontal="center" vertical="center" wrapText="1"/>
    </xf>
    <xf numFmtId="0" fontId="6" fillId="4" borderId="6" xfId="0" applyNumberFormat="1" applyFont="1" applyFill="1" applyBorder="1" applyAlignment="1" applyProtection="1">
      <alignment horizontal="center" vertical="center" wrapText="1"/>
    </xf>
    <xf numFmtId="0" fontId="6" fillId="4" borderId="7" xfId="0" applyNumberFormat="1" applyFont="1" applyFill="1" applyBorder="1" applyAlignment="1" applyProtection="1">
      <alignment horizontal="center" vertical="center" wrapText="1"/>
    </xf>
    <xf numFmtId="49" fontId="1" fillId="6" borderId="8" xfId="0" applyNumberFormat="1" applyFont="1" applyFill="1" applyBorder="1" applyAlignment="1">
      <alignment horizontal="center" vertical="center"/>
    </xf>
    <xf numFmtId="49" fontId="1" fillId="6" borderId="9" xfId="0" applyNumberFormat="1" applyFont="1" applyFill="1" applyBorder="1" applyAlignment="1">
      <alignment horizontal="center" vertical="center"/>
    </xf>
    <xf numFmtId="0" fontId="27" fillId="2" borderId="6" xfId="0" applyNumberFormat="1" applyFont="1" applyFill="1" applyBorder="1" applyAlignment="1" applyProtection="1">
      <alignment horizontal="center" vertical="center" wrapText="1"/>
    </xf>
    <xf numFmtId="0" fontId="27" fillId="2" borderId="7" xfId="0" applyNumberFormat="1" applyFont="1" applyFill="1" applyBorder="1" applyAlignment="1" applyProtection="1">
      <alignment horizontal="center" vertical="center" wrapText="1"/>
    </xf>
    <xf numFmtId="0" fontId="28" fillId="0" borderId="3" xfId="0" applyNumberFormat="1" applyFont="1" applyFill="1" applyBorder="1" applyAlignment="1" applyProtection="1">
      <alignment horizontal="center" vertical="center" wrapText="1"/>
    </xf>
    <xf numFmtId="0" fontId="3" fillId="2" borderId="1" xfId="0" applyNumberFormat="1" applyFont="1" applyFill="1" applyBorder="1" applyAlignment="1" applyProtection="1">
      <alignment horizontal="left" vertical="center" wrapText="1" indent="1"/>
    </xf>
    <xf numFmtId="0" fontId="3" fillId="2" borderId="2" xfId="0" applyNumberFormat="1" applyFont="1" applyFill="1" applyBorder="1" applyAlignment="1" applyProtection="1">
      <alignment horizontal="left" vertical="center" wrapText="1" indent="1"/>
    </xf>
    <xf numFmtId="0" fontId="3" fillId="2" borderId="4" xfId="0" applyNumberFormat="1" applyFont="1" applyFill="1" applyBorder="1" applyAlignment="1" applyProtection="1">
      <alignment horizontal="left" vertical="center" wrapText="1" indent="1"/>
    </xf>
    <xf numFmtId="49" fontId="13" fillId="6" borderId="6" xfId="0" applyNumberFormat="1" applyFont="1" applyFill="1" applyBorder="1" applyAlignment="1">
      <alignment horizontal="left" vertical="center" wrapText="1"/>
    </xf>
    <xf numFmtId="49" fontId="13" fillId="6" borderId="7" xfId="0" applyNumberFormat="1" applyFont="1" applyFill="1" applyBorder="1" applyAlignment="1">
      <alignment horizontal="left" vertical="center" wrapText="1"/>
    </xf>
  </cellXfs>
  <cellStyles count="4">
    <cellStyle name="Normalno" xfId="0" builtinId="0"/>
    <cellStyle name="Normalno 2" xfId="2"/>
    <cellStyle name="Obično 2" xfId="1"/>
    <cellStyle name="Obično_List4" xfId="3"/>
  </cellStyles>
  <dxfs count="0"/>
  <tableStyles count="0" defaultTableStyle="TableStyleMedium2" defaultPivotStyle="PivotStyleLight16"/>
  <colors>
    <mruColors>
      <color rgb="FFFFFFCC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Q35"/>
  <sheetViews>
    <sheetView topLeftCell="A10" workbookViewId="0">
      <selection activeCell="J4" sqref="J4"/>
    </sheetView>
  </sheetViews>
  <sheetFormatPr defaultRowHeight="15" x14ac:dyDescent="0.25"/>
  <cols>
    <col min="6" max="10" width="25.28515625" customWidth="1"/>
    <col min="11" max="12" width="15.7109375" customWidth="1"/>
  </cols>
  <sheetData>
    <row r="1" spans="2:12" ht="42" customHeight="1" x14ac:dyDescent="0.25">
      <c r="B1" s="157" t="s">
        <v>257</v>
      </c>
      <c r="C1" s="157"/>
      <c r="D1" s="157"/>
      <c r="E1" s="157"/>
      <c r="F1" s="157"/>
      <c r="G1" s="157"/>
      <c r="H1" s="157"/>
      <c r="I1" s="157"/>
      <c r="J1" s="157"/>
      <c r="K1" s="157"/>
      <c r="L1" s="157"/>
    </row>
    <row r="2" spans="2:12" ht="18" customHeight="1" x14ac:dyDescent="0.25">
      <c r="B2" s="2"/>
      <c r="C2" s="2"/>
      <c r="D2" s="2"/>
      <c r="E2" s="2"/>
      <c r="F2" s="2"/>
      <c r="G2" s="2"/>
      <c r="H2" s="2"/>
      <c r="I2" s="2"/>
      <c r="J2" s="2"/>
      <c r="K2" s="2"/>
    </row>
    <row r="3" spans="2:12" ht="15.75" customHeight="1" x14ac:dyDescent="0.25">
      <c r="B3" s="157" t="s">
        <v>11</v>
      </c>
      <c r="C3" s="157"/>
      <c r="D3" s="157"/>
      <c r="E3" s="157"/>
      <c r="F3" s="157"/>
      <c r="G3" s="157"/>
      <c r="H3" s="157"/>
      <c r="I3" s="157"/>
      <c r="J3" s="157"/>
      <c r="K3" s="157"/>
      <c r="L3" s="157"/>
    </row>
    <row r="4" spans="2:12" ht="36" customHeight="1" x14ac:dyDescent="0.25">
      <c r="B4" s="143"/>
      <c r="C4" s="143"/>
      <c r="D4" s="143"/>
      <c r="E4" s="20"/>
      <c r="F4" s="20"/>
      <c r="G4" s="20"/>
      <c r="H4" s="20"/>
      <c r="I4" s="20"/>
      <c r="J4" s="3"/>
      <c r="K4" s="3"/>
    </row>
    <row r="5" spans="2:12" ht="18" customHeight="1" x14ac:dyDescent="0.25">
      <c r="B5" s="157" t="s">
        <v>56</v>
      </c>
      <c r="C5" s="157"/>
      <c r="D5" s="157"/>
      <c r="E5" s="157"/>
      <c r="F5" s="157"/>
      <c r="G5" s="157"/>
      <c r="H5" s="157"/>
      <c r="I5" s="157"/>
      <c r="J5" s="157"/>
      <c r="K5" s="157"/>
      <c r="L5" s="157"/>
    </row>
    <row r="6" spans="2:12" ht="18" customHeight="1" x14ac:dyDescent="0.25">
      <c r="B6" s="38"/>
      <c r="C6" s="40"/>
      <c r="D6" s="40"/>
      <c r="E6" s="40"/>
      <c r="F6" s="40"/>
      <c r="G6" s="40"/>
      <c r="H6" s="40"/>
      <c r="I6" s="40"/>
      <c r="J6" s="40"/>
      <c r="K6" s="40"/>
    </row>
    <row r="7" spans="2:12" x14ac:dyDescent="0.25">
      <c r="B7" s="165" t="s">
        <v>57</v>
      </c>
      <c r="C7" s="165"/>
      <c r="D7" s="165"/>
      <c r="E7" s="165"/>
      <c r="F7" s="165"/>
      <c r="G7" s="4"/>
      <c r="H7" s="4"/>
      <c r="I7" s="4"/>
      <c r="J7" s="4"/>
      <c r="K7" s="22"/>
    </row>
    <row r="8" spans="2:12" ht="25.5" x14ac:dyDescent="0.25">
      <c r="B8" s="147" t="s">
        <v>6</v>
      </c>
      <c r="C8" s="148"/>
      <c r="D8" s="148"/>
      <c r="E8" s="148"/>
      <c r="F8" s="149"/>
      <c r="G8" s="27" t="s">
        <v>239</v>
      </c>
      <c r="H8" s="1" t="s">
        <v>231</v>
      </c>
      <c r="I8" s="1" t="s">
        <v>232</v>
      </c>
      <c r="J8" s="27" t="s">
        <v>240</v>
      </c>
      <c r="K8" s="1" t="s">
        <v>16</v>
      </c>
      <c r="L8" s="1" t="s">
        <v>48</v>
      </c>
    </row>
    <row r="9" spans="2:12" s="30" customFormat="1" ht="11.25" x14ac:dyDescent="0.2">
      <c r="B9" s="150">
        <v>1</v>
      </c>
      <c r="C9" s="150"/>
      <c r="D9" s="150"/>
      <c r="E9" s="150"/>
      <c r="F9" s="151"/>
      <c r="G9" s="29">
        <v>2</v>
      </c>
      <c r="H9" s="28">
        <v>3</v>
      </c>
      <c r="I9" s="28">
        <v>4</v>
      </c>
      <c r="J9" s="28">
        <v>5</v>
      </c>
      <c r="K9" s="28" t="s">
        <v>18</v>
      </c>
      <c r="L9" s="28" t="s">
        <v>90</v>
      </c>
    </row>
    <row r="10" spans="2:12" x14ac:dyDescent="0.25">
      <c r="B10" s="163" t="s">
        <v>0</v>
      </c>
      <c r="C10" s="142"/>
      <c r="D10" s="142"/>
      <c r="E10" s="142"/>
      <c r="F10" s="164"/>
      <c r="G10" s="54">
        <f>SUM(G11+G12)</f>
        <v>1718921.79</v>
      </c>
      <c r="H10" s="54">
        <f t="shared" ref="H10:J10" si="0">SUM(H11+H12)</f>
        <v>2131251.48</v>
      </c>
      <c r="I10" s="54">
        <f t="shared" ref="I10" si="1">SUM(I11+I12)</f>
        <v>0</v>
      </c>
      <c r="J10" s="54">
        <f t="shared" si="0"/>
        <v>2015749.64</v>
      </c>
      <c r="K10" s="54">
        <f t="shared" ref="K10" si="2">SUM(K11+K12)</f>
        <v>117.26825802819103</v>
      </c>
      <c r="L10" s="54">
        <f t="shared" ref="L10" si="3">SUM(L11+L12)</f>
        <v>94.580562590389377</v>
      </c>
    </row>
    <row r="11" spans="2:12" x14ac:dyDescent="0.25">
      <c r="B11" s="152" t="s">
        <v>49</v>
      </c>
      <c r="C11" s="153"/>
      <c r="D11" s="153"/>
      <c r="E11" s="153"/>
      <c r="F11" s="161"/>
      <c r="G11" s="21">
        <v>1718921.79</v>
      </c>
      <c r="H11" s="55">
        <v>2131251.48</v>
      </c>
      <c r="I11" s="55">
        <v>0</v>
      </c>
      <c r="J11" s="55">
        <v>2015749.64</v>
      </c>
      <c r="K11" s="55">
        <f>SUM(J11/G11*100)</f>
        <v>117.26825802819103</v>
      </c>
      <c r="L11" s="55">
        <f>SUM(J11/H11*100)</f>
        <v>94.580562590389377</v>
      </c>
    </row>
    <row r="12" spans="2:12" x14ac:dyDescent="0.25">
      <c r="B12" s="166" t="s">
        <v>54</v>
      </c>
      <c r="C12" s="161"/>
      <c r="D12" s="161"/>
      <c r="E12" s="161"/>
      <c r="F12" s="161"/>
      <c r="G12" s="55">
        <v>0</v>
      </c>
      <c r="H12" s="21">
        <v>0</v>
      </c>
      <c r="I12" s="55">
        <v>0</v>
      </c>
      <c r="J12" s="21">
        <v>0</v>
      </c>
      <c r="K12" s="55"/>
      <c r="L12" s="55"/>
    </row>
    <row r="13" spans="2:12" x14ac:dyDescent="0.25">
      <c r="B13" s="23" t="s">
        <v>1</v>
      </c>
      <c r="C13" s="39"/>
      <c r="D13" s="39"/>
      <c r="E13" s="39"/>
      <c r="F13" s="39"/>
      <c r="G13" s="54">
        <f>SUM(G14+G15)</f>
        <v>1690902</v>
      </c>
      <c r="H13" s="54">
        <f t="shared" ref="H13:J13" si="4">SUM(H14+H15)</f>
        <v>2191652.5</v>
      </c>
      <c r="I13" s="54">
        <f t="shared" ref="I13" si="5">SUM(I14+I15)</f>
        <v>0</v>
      </c>
      <c r="J13" s="54">
        <f t="shared" si="4"/>
        <v>2042853.1300000001</v>
      </c>
      <c r="K13" s="54">
        <f t="shared" ref="K13" si="6">SUM(K14+K15)</f>
        <v>212.35675796310363</v>
      </c>
      <c r="L13" s="57">
        <f>SUM(J13/H13*100)</f>
        <v>93.210631247426321</v>
      </c>
    </row>
    <row r="14" spans="2:12" x14ac:dyDescent="0.25">
      <c r="B14" s="159" t="s">
        <v>50</v>
      </c>
      <c r="C14" s="153"/>
      <c r="D14" s="153"/>
      <c r="E14" s="153"/>
      <c r="F14" s="153"/>
      <c r="G14" s="55">
        <v>1634603.8</v>
      </c>
      <c r="H14" s="55">
        <v>2125705.54</v>
      </c>
      <c r="I14" s="55">
        <v>0</v>
      </c>
      <c r="J14" s="55">
        <v>1991904.26</v>
      </c>
      <c r="K14" s="57">
        <f t="shared" ref="K14:K15" si="7">SUM(J14/G14*100)</f>
        <v>121.85853599508334</v>
      </c>
      <c r="L14" s="57">
        <f>SUM(J14/H14*100)</f>
        <v>93.705559049349802</v>
      </c>
    </row>
    <row r="15" spans="2:12" x14ac:dyDescent="0.25">
      <c r="B15" s="160" t="s">
        <v>51</v>
      </c>
      <c r="C15" s="161"/>
      <c r="D15" s="161"/>
      <c r="E15" s="161"/>
      <c r="F15" s="161"/>
      <c r="G15" s="56">
        <v>56298.2</v>
      </c>
      <c r="H15" s="56">
        <v>65946.960000000006</v>
      </c>
      <c r="I15" s="56">
        <v>0</v>
      </c>
      <c r="J15" s="56">
        <v>50948.87</v>
      </c>
      <c r="K15" s="57">
        <f t="shared" si="7"/>
        <v>90.498221968020303</v>
      </c>
      <c r="L15" s="57">
        <f>SUM(J15/H15*100)</f>
        <v>77.25734438706499</v>
      </c>
    </row>
    <row r="16" spans="2:12" x14ac:dyDescent="0.25">
      <c r="B16" s="141" t="s">
        <v>58</v>
      </c>
      <c r="C16" s="142"/>
      <c r="D16" s="142"/>
      <c r="E16" s="142"/>
      <c r="F16" s="142"/>
      <c r="G16" s="54">
        <f>SUM(G10-G13)</f>
        <v>28019.790000000037</v>
      </c>
      <c r="H16" s="54">
        <f t="shared" ref="H16:J16" si="8">SUM(H10-H13)</f>
        <v>-60401.020000000019</v>
      </c>
      <c r="I16" s="54">
        <f t="shared" ref="I16" si="9">SUM(I10-I13)</f>
        <v>0</v>
      </c>
      <c r="J16" s="54">
        <f t="shared" si="8"/>
        <v>-27103.490000000224</v>
      </c>
      <c r="K16" s="58"/>
      <c r="L16" s="58"/>
    </row>
    <row r="17" spans="1:43" ht="18" x14ac:dyDescent="0.25">
      <c r="B17" s="20"/>
      <c r="C17" s="18"/>
      <c r="D17" s="18"/>
      <c r="E17" s="18"/>
      <c r="F17" s="18"/>
      <c r="G17" s="18"/>
      <c r="H17" s="18"/>
      <c r="I17" s="19"/>
      <c r="J17" s="19"/>
      <c r="K17" s="19"/>
      <c r="L17" s="19"/>
    </row>
    <row r="18" spans="1:43" ht="18" customHeight="1" x14ac:dyDescent="0.25">
      <c r="B18" s="165" t="s">
        <v>59</v>
      </c>
      <c r="C18" s="165"/>
      <c r="D18" s="165"/>
      <c r="E18" s="165"/>
      <c r="F18" s="165"/>
      <c r="G18" s="18"/>
      <c r="H18" s="18"/>
      <c r="I18" s="19"/>
      <c r="J18" s="19"/>
      <c r="K18" s="19"/>
      <c r="L18" s="19"/>
    </row>
    <row r="19" spans="1:43" ht="25.5" x14ac:dyDescent="0.25">
      <c r="B19" s="147" t="s">
        <v>6</v>
      </c>
      <c r="C19" s="148"/>
      <c r="D19" s="148"/>
      <c r="E19" s="148"/>
      <c r="F19" s="149"/>
      <c r="G19" s="27" t="s">
        <v>239</v>
      </c>
      <c r="H19" s="1" t="s">
        <v>231</v>
      </c>
      <c r="I19" s="1" t="s">
        <v>232</v>
      </c>
      <c r="J19" s="27" t="s">
        <v>240</v>
      </c>
      <c r="K19" s="1" t="s">
        <v>16</v>
      </c>
      <c r="L19" s="1" t="s">
        <v>48</v>
      </c>
    </row>
    <row r="20" spans="1:43" s="30" customFormat="1" x14ac:dyDescent="0.25">
      <c r="B20" s="150">
        <v>1</v>
      </c>
      <c r="C20" s="150"/>
      <c r="D20" s="150"/>
      <c r="E20" s="150"/>
      <c r="F20" s="151"/>
      <c r="G20" s="29">
        <v>2</v>
      </c>
      <c r="H20" s="28">
        <v>3</v>
      </c>
      <c r="I20" s="28"/>
      <c r="J20" s="28">
        <v>5</v>
      </c>
      <c r="K20" s="28" t="s">
        <v>18</v>
      </c>
      <c r="L20" s="28" t="s">
        <v>19</v>
      </c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</row>
    <row r="21" spans="1:43" ht="15.75" customHeight="1" x14ac:dyDescent="0.25">
      <c r="A21" s="30"/>
      <c r="B21" s="152" t="s">
        <v>52</v>
      </c>
      <c r="C21" s="154"/>
      <c r="D21" s="154"/>
      <c r="E21" s="154"/>
      <c r="F21" s="155"/>
      <c r="G21" s="56">
        <v>0</v>
      </c>
      <c r="H21" s="56">
        <v>0</v>
      </c>
      <c r="I21" s="56">
        <v>0</v>
      </c>
      <c r="J21" s="56">
        <v>0</v>
      </c>
      <c r="K21" s="56"/>
      <c r="L21" s="56"/>
    </row>
    <row r="22" spans="1:43" x14ac:dyDescent="0.25">
      <c r="A22" s="30"/>
      <c r="B22" s="152" t="s">
        <v>53</v>
      </c>
      <c r="C22" s="153"/>
      <c r="D22" s="153"/>
      <c r="E22" s="153"/>
      <c r="F22" s="153"/>
      <c r="G22" s="56">
        <v>0</v>
      </c>
      <c r="H22" s="56">
        <v>0</v>
      </c>
      <c r="I22" s="56">
        <v>0</v>
      </c>
      <c r="J22" s="56">
        <v>0</v>
      </c>
      <c r="K22" s="56"/>
      <c r="L22" s="56"/>
    </row>
    <row r="23" spans="1:43" s="41" customFormat="1" ht="15" customHeight="1" x14ac:dyDescent="0.25">
      <c r="A23" s="30"/>
      <c r="B23" s="144" t="s">
        <v>55</v>
      </c>
      <c r="C23" s="145"/>
      <c r="D23" s="145"/>
      <c r="E23" s="145"/>
      <c r="F23" s="146"/>
      <c r="G23" s="54">
        <f>SUM(G21-G22)</f>
        <v>0</v>
      </c>
      <c r="H23" s="54">
        <f t="shared" ref="H23:J23" si="10">SUM(H21-H22)</f>
        <v>0</v>
      </c>
      <c r="I23" s="54">
        <f t="shared" ref="I23" si="11">SUM(I21-I22)</f>
        <v>0</v>
      </c>
      <c r="J23" s="54">
        <f t="shared" si="10"/>
        <v>0</v>
      </c>
      <c r="K23" s="54"/>
      <c r="L23" s="54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</row>
    <row r="24" spans="1:43" s="41" customFormat="1" ht="15" customHeight="1" x14ac:dyDescent="0.25">
      <c r="A24" s="30"/>
      <c r="B24" s="144" t="s">
        <v>60</v>
      </c>
      <c r="C24" s="145"/>
      <c r="D24" s="145"/>
      <c r="E24" s="145"/>
      <c r="F24" s="146"/>
      <c r="G24" s="54">
        <v>32381.23</v>
      </c>
      <c r="H24" s="54">
        <v>60401.02</v>
      </c>
      <c r="I24" s="54">
        <v>0</v>
      </c>
      <c r="J24" s="54">
        <v>60401.02</v>
      </c>
      <c r="K24" s="54">
        <f>SUM(J24/G24*100)</f>
        <v>186.53096253601237</v>
      </c>
      <c r="L24" s="54">
        <f>SUM(J24/H24*100)</f>
        <v>100</v>
      </c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</row>
    <row r="25" spans="1:43" x14ac:dyDescent="0.25">
      <c r="A25" s="30"/>
      <c r="B25" s="141" t="s">
        <v>61</v>
      </c>
      <c r="C25" s="142"/>
      <c r="D25" s="142"/>
      <c r="E25" s="142"/>
      <c r="F25" s="142"/>
      <c r="G25" s="54">
        <v>28019.79</v>
      </c>
      <c r="H25" s="54">
        <f>SUM(H16+H24)</f>
        <v>-2.1827872842550278E-11</v>
      </c>
      <c r="I25" s="54">
        <v>0</v>
      </c>
      <c r="J25" s="54">
        <f>SUM(J16+J24)</f>
        <v>33297.529999999773</v>
      </c>
      <c r="K25" s="54">
        <f>SUM(J25/G25*100)</f>
        <v>118.83575858348607</v>
      </c>
      <c r="L25" s="54">
        <v>0</v>
      </c>
    </row>
    <row r="26" spans="1:43" ht="15.75" x14ac:dyDescent="0.25">
      <c r="B26" s="15"/>
      <c r="C26" s="16"/>
      <c r="D26" s="16"/>
      <c r="E26" s="16"/>
      <c r="F26" s="16"/>
      <c r="G26" s="17"/>
      <c r="H26" s="17"/>
      <c r="I26" s="17"/>
      <c r="J26" s="17"/>
      <c r="K26" s="17"/>
    </row>
    <row r="27" spans="1:43" ht="15.75" x14ac:dyDescent="0.25">
      <c r="B27" s="156" t="s">
        <v>66</v>
      </c>
      <c r="C27" s="156"/>
      <c r="D27" s="156"/>
      <c r="E27" s="156"/>
      <c r="F27" s="156"/>
      <c r="G27" s="156"/>
      <c r="H27" s="156"/>
      <c r="I27" s="156"/>
      <c r="J27" s="156"/>
      <c r="K27" s="156"/>
      <c r="L27" s="156"/>
    </row>
    <row r="28" spans="1:43" ht="15.75" x14ac:dyDescent="0.25">
      <c r="B28" s="15"/>
      <c r="C28" s="16"/>
      <c r="D28" s="16"/>
      <c r="E28" s="16"/>
      <c r="F28" s="16"/>
      <c r="G28" s="17"/>
      <c r="H28" s="17"/>
      <c r="I28" s="17"/>
      <c r="J28" s="17"/>
      <c r="K28" s="17"/>
    </row>
    <row r="29" spans="1:43" ht="15" customHeight="1" x14ac:dyDescent="0.25">
      <c r="B29" s="162" t="s">
        <v>246</v>
      </c>
      <c r="C29" s="162"/>
      <c r="D29" s="162"/>
      <c r="E29" s="162"/>
      <c r="F29" s="162"/>
      <c r="G29" s="162"/>
      <c r="H29" s="162"/>
      <c r="I29" s="162"/>
      <c r="J29" s="162"/>
      <c r="K29" s="162"/>
      <c r="L29" s="162"/>
    </row>
    <row r="30" spans="1:43" x14ac:dyDescent="0.25">
      <c r="B30" s="37"/>
      <c r="C30" s="37"/>
      <c r="D30" s="37"/>
      <c r="E30" s="37"/>
      <c r="F30" s="37"/>
      <c r="G30" s="37"/>
      <c r="H30" s="37"/>
      <c r="I30" s="37"/>
      <c r="J30" s="37"/>
      <c r="K30" s="37"/>
    </row>
    <row r="31" spans="1:43" ht="15" customHeight="1" x14ac:dyDescent="0.25">
      <c r="B31" s="162" t="s">
        <v>62</v>
      </c>
      <c r="C31" s="162"/>
      <c r="D31" s="162"/>
      <c r="E31" s="162"/>
      <c r="F31" s="162"/>
      <c r="G31" s="162"/>
      <c r="H31" s="162"/>
      <c r="I31" s="162"/>
      <c r="J31" s="162"/>
      <c r="K31" s="162"/>
      <c r="L31" s="162"/>
    </row>
    <row r="32" spans="1:43" ht="36.75" customHeight="1" x14ac:dyDescent="0.25">
      <c r="B32" s="162"/>
      <c r="C32" s="162"/>
      <c r="D32" s="162"/>
      <c r="E32" s="162"/>
      <c r="F32" s="162"/>
      <c r="G32" s="162"/>
      <c r="H32" s="162"/>
      <c r="I32" s="162"/>
      <c r="J32" s="162"/>
      <c r="K32" s="162"/>
      <c r="L32" s="162"/>
    </row>
    <row r="33" spans="2:12" x14ac:dyDescent="0.25">
      <c r="B33" s="158"/>
      <c r="C33" s="158"/>
      <c r="D33" s="158"/>
      <c r="E33" s="158"/>
      <c r="F33" s="158"/>
      <c r="G33" s="158"/>
      <c r="H33" s="158"/>
      <c r="I33" s="158"/>
      <c r="J33" s="158"/>
      <c r="K33" s="158"/>
    </row>
    <row r="34" spans="2:12" ht="15" customHeight="1" x14ac:dyDescent="0.25">
      <c r="B34" s="140" t="s">
        <v>67</v>
      </c>
      <c r="C34" s="140"/>
      <c r="D34" s="140"/>
      <c r="E34" s="140"/>
      <c r="F34" s="140"/>
      <c r="G34" s="140"/>
      <c r="H34" s="140"/>
      <c r="I34" s="140"/>
      <c r="J34" s="140"/>
      <c r="K34" s="140"/>
      <c r="L34" s="140"/>
    </row>
    <row r="35" spans="2:12" x14ac:dyDescent="0.25"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</row>
  </sheetData>
  <mergeCells count="27">
    <mergeCell ref="B1:L1"/>
    <mergeCell ref="B3:L3"/>
    <mergeCell ref="B5:L5"/>
    <mergeCell ref="B33:F33"/>
    <mergeCell ref="G33:K33"/>
    <mergeCell ref="B14:F14"/>
    <mergeCell ref="B15:F15"/>
    <mergeCell ref="B29:L29"/>
    <mergeCell ref="B31:L32"/>
    <mergeCell ref="B9:F9"/>
    <mergeCell ref="B10:F10"/>
    <mergeCell ref="B11:F11"/>
    <mergeCell ref="B7:F7"/>
    <mergeCell ref="B8:F8"/>
    <mergeCell ref="B12:F12"/>
    <mergeCell ref="B18:F18"/>
    <mergeCell ref="B34:L35"/>
    <mergeCell ref="B16:F16"/>
    <mergeCell ref="B25:F25"/>
    <mergeCell ref="B4:D4"/>
    <mergeCell ref="B24:F24"/>
    <mergeCell ref="B19:F19"/>
    <mergeCell ref="B20:F20"/>
    <mergeCell ref="B22:F22"/>
    <mergeCell ref="B23:F23"/>
    <mergeCell ref="B21:F21"/>
    <mergeCell ref="B27:L27"/>
  </mergeCells>
  <pageMargins left="0.7" right="0.7" top="0.75" bottom="0.75" header="0.3" footer="0.3"/>
  <pageSetup paperSize="9" scale="6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L104"/>
  <sheetViews>
    <sheetView workbookViewId="0">
      <selection activeCell="L82" sqref="L82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5.42578125" bestFit="1" customWidth="1"/>
    <col min="5" max="5" width="5.42578125" customWidth="1"/>
    <col min="6" max="6" width="44.7109375" customWidth="1"/>
    <col min="7" max="10" width="25.28515625" customWidth="1"/>
    <col min="11" max="12" width="15.7109375" customWidth="1"/>
  </cols>
  <sheetData>
    <row r="1" spans="2:12" ht="18" customHeight="1" x14ac:dyDescent="0.25">
      <c r="B1" s="2"/>
      <c r="C1" s="2"/>
      <c r="D1" s="2"/>
      <c r="E1" s="20"/>
      <c r="F1" s="2"/>
      <c r="G1" s="2"/>
      <c r="H1" s="2"/>
      <c r="I1" s="2"/>
      <c r="J1" s="2"/>
      <c r="K1" s="2"/>
    </row>
    <row r="2" spans="2:12" ht="15.75" customHeight="1" x14ac:dyDescent="0.25">
      <c r="B2" s="157" t="s">
        <v>11</v>
      </c>
      <c r="C2" s="157"/>
      <c r="D2" s="157"/>
      <c r="E2" s="157"/>
      <c r="F2" s="157"/>
      <c r="G2" s="157"/>
      <c r="H2" s="157"/>
      <c r="I2" s="157"/>
      <c r="J2" s="157"/>
      <c r="K2" s="157"/>
      <c r="L2" s="157"/>
    </row>
    <row r="3" spans="2:12" ht="18" x14ac:dyDescent="0.25">
      <c r="B3" s="2"/>
      <c r="C3" s="2"/>
      <c r="D3" s="2"/>
      <c r="E3" s="20"/>
      <c r="F3" s="2"/>
      <c r="G3" s="2"/>
      <c r="H3" s="2"/>
      <c r="I3" s="2"/>
      <c r="J3" s="3"/>
      <c r="K3" s="3"/>
    </row>
    <row r="4" spans="2:12" ht="18" customHeight="1" x14ac:dyDescent="0.25">
      <c r="B4" s="157" t="s">
        <v>63</v>
      </c>
      <c r="C4" s="157"/>
      <c r="D4" s="157"/>
      <c r="E4" s="157"/>
      <c r="F4" s="157"/>
      <c r="G4" s="157"/>
      <c r="H4" s="157"/>
      <c r="I4" s="157"/>
      <c r="J4" s="157"/>
      <c r="K4" s="157"/>
      <c r="L4" s="157"/>
    </row>
    <row r="5" spans="2:12" ht="18" x14ac:dyDescent="0.25">
      <c r="B5" s="2"/>
      <c r="C5" s="2"/>
      <c r="D5" s="2"/>
      <c r="E5" s="20"/>
      <c r="F5" s="2"/>
      <c r="G5" s="2"/>
      <c r="H5" s="2"/>
      <c r="I5" s="2"/>
      <c r="J5" s="3"/>
      <c r="K5" s="3"/>
    </row>
    <row r="6" spans="2:12" ht="15.75" customHeight="1" x14ac:dyDescent="0.25">
      <c r="B6" s="157" t="s">
        <v>17</v>
      </c>
      <c r="C6" s="157"/>
      <c r="D6" s="157"/>
      <c r="E6" s="157"/>
      <c r="F6" s="157"/>
      <c r="G6" s="157"/>
      <c r="H6" s="157"/>
      <c r="I6" s="157"/>
      <c r="J6" s="157"/>
      <c r="K6" s="157"/>
      <c r="L6" s="157"/>
    </row>
    <row r="7" spans="2:12" ht="18" x14ac:dyDescent="0.25">
      <c r="B7" s="2"/>
      <c r="C7" s="2"/>
      <c r="D7" s="2"/>
      <c r="E7" s="20"/>
      <c r="F7" s="2"/>
      <c r="G7" s="2"/>
      <c r="H7" s="2"/>
      <c r="I7" s="2"/>
      <c r="J7" s="3"/>
      <c r="K7" s="3"/>
    </row>
    <row r="8" spans="2:12" ht="25.5" x14ac:dyDescent="0.25">
      <c r="B8" s="167" t="s">
        <v>6</v>
      </c>
      <c r="C8" s="168"/>
      <c r="D8" s="168"/>
      <c r="E8" s="168"/>
      <c r="F8" s="169"/>
      <c r="G8" s="42" t="s">
        <v>239</v>
      </c>
      <c r="H8" s="42" t="s">
        <v>231</v>
      </c>
      <c r="I8" s="42" t="s">
        <v>232</v>
      </c>
      <c r="J8" s="42" t="s">
        <v>240</v>
      </c>
      <c r="K8" s="42" t="s">
        <v>16</v>
      </c>
      <c r="L8" s="42" t="s">
        <v>48</v>
      </c>
    </row>
    <row r="9" spans="2:12" ht="16.5" customHeight="1" x14ac:dyDescent="0.25">
      <c r="B9" s="167">
        <v>1</v>
      </c>
      <c r="C9" s="168"/>
      <c r="D9" s="168"/>
      <c r="E9" s="168"/>
      <c r="F9" s="169"/>
      <c r="G9" s="42">
        <v>2</v>
      </c>
      <c r="H9" s="42">
        <v>3</v>
      </c>
      <c r="I9" s="42">
        <v>4</v>
      </c>
      <c r="J9" s="42">
        <v>5</v>
      </c>
      <c r="K9" s="42" t="s">
        <v>18</v>
      </c>
      <c r="L9" s="42" t="s">
        <v>90</v>
      </c>
    </row>
    <row r="10" spans="2:12" x14ac:dyDescent="0.25">
      <c r="B10" s="7"/>
      <c r="C10" s="7"/>
      <c r="D10" s="7"/>
      <c r="E10" s="7"/>
      <c r="F10" s="7" t="s">
        <v>20</v>
      </c>
      <c r="G10" s="65">
        <f>SUM(G11)</f>
        <v>1718921.7899999998</v>
      </c>
      <c r="H10" s="65">
        <f t="shared" ref="H10:J10" si="0">SUM(H11)</f>
        <v>2131251.48</v>
      </c>
      <c r="I10" s="65">
        <f t="shared" si="0"/>
        <v>0</v>
      </c>
      <c r="J10" s="65">
        <f t="shared" si="0"/>
        <v>2015749.6400000001</v>
      </c>
      <c r="K10" s="66">
        <f>SUM(J10/G10*100)</f>
        <v>117.26825802819106</v>
      </c>
      <c r="L10" s="66">
        <f>SUM(J10/H10*100)</f>
        <v>94.580562590389377</v>
      </c>
    </row>
    <row r="11" spans="2:12" ht="15.75" customHeight="1" x14ac:dyDescent="0.25">
      <c r="B11" s="7">
        <v>6</v>
      </c>
      <c r="C11" s="7"/>
      <c r="D11" s="7"/>
      <c r="E11" s="7"/>
      <c r="F11" s="7" t="s">
        <v>2</v>
      </c>
      <c r="G11" s="65">
        <f>SUM(G12+G18+G21+G24+G30)</f>
        <v>1718921.7899999998</v>
      </c>
      <c r="H11" s="65">
        <f t="shared" ref="H11:J11" si="1">SUM(H12+H18+H21+H24+H30)</f>
        <v>2131251.48</v>
      </c>
      <c r="I11" s="65">
        <f t="shared" ref="I11" si="2">SUM(I12+I18+I21+I24+I30)</f>
        <v>0</v>
      </c>
      <c r="J11" s="65">
        <f t="shared" si="1"/>
        <v>2015749.6400000001</v>
      </c>
      <c r="K11" s="66">
        <f t="shared" ref="K11:K33" si="3">SUM(J11/G11*100)</f>
        <v>117.26825802819106</v>
      </c>
      <c r="L11" s="66">
        <f t="shared" ref="L11:L12" si="4">SUM(J11/H11*100)</f>
        <v>94.580562590389377</v>
      </c>
    </row>
    <row r="12" spans="2:12" ht="25.5" x14ac:dyDescent="0.25">
      <c r="B12" s="7"/>
      <c r="C12" s="12">
        <v>63</v>
      </c>
      <c r="D12" s="12"/>
      <c r="E12" s="12"/>
      <c r="F12" s="12" t="s">
        <v>21</v>
      </c>
      <c r="G12" s="52">
        <f>SUM(G13+G16)</f>
        <v>1312235.5</v>
      </c>
      <c r="H12" s="52">
        <v>1656142.55</v>
      </c>
      <c r="I12" s="52"/>
      <c r="J12" s="52">
        <f t="shared" ref="J12" si="5">SUM(J13+J16)</f>
        <v>1557034.15</v>
      </c>
      <c r="K12" s="66">
        <f t="shared" si="3"/>
        <v>118.65508515811376</v>
      </c>
      <c r="L12" s="66">
        <f t="shared" si="4"/>
        <v>94.015708370031305</v>
      </c>
    </row>
    <row r="13" spans="2:12" ht="25.5" x14ac:dyDescent="0.25">
      <c r="B13" s="7"/>
      <c r="C13" s="12"/>
      <c r="D13" s="12">
        <v>636</v>
      </c>
      <c r="E13" s="12"/>
      <c r="F13" s="12" t="s">
        <v>72</v>
      </c>
      <c r="G13" s="52">
        <f>SUM(G14+G15)</f>
        <v>1232072.31</v>
      </c>
      <c r="H13" s="52"/>
      <c r="I13" s="52"/>
      <c r="J13" s="52">
        <f t="shared" ref="J13" si="6">SUM(J14+J15)</f>
        <v>1501334.24</v>
      </c>
      <c r="K13" s="66">
        <f t="shared" si="3"/>
        <v>121.85439343247637</v>
      </c>
      <c r="L13" s="66"/>
    </row>
    <row r="14" spans="2:12" ht="25.5" x14ac:dyDescent="0.25">
      <c r="B14" s="8"/>
      <c r="C14" s="8"/>
      <c r="D14" s="8"/>
      <c r="E14" s="8">
        <v>6361</v>
      </c>
      <c r="F14" s="32" t="s">
        <v>73</v>
      </c>
      <c r="G14" s="53">
        <v>1209829.0900000001</v>
      </c>
      <c r="H14" s="52"/>
      <c r="I14" s="52"/>
      <c r="J14" s="53">
        <v>1500764.24</v>
      </c>
      <c r="K14" s="66">
        <f t="shared" si="3"/>
        <v>124.04762394992501</v>
      </c>
      <c r="L14" s="66"/>
    </row>
    <row r="15" spans="2:12" ht="25.5" x14ac:dyDescent="0.25">
      <c r="B15" s="8"/>
      <c r="C15" s="8"/>
      <c r="D15" s="9"/>
      <c r="E15" s="9">
        <v>6362</v>
      </c>
      <c r="F15" s="32" t="s">
        <v>74</v>
      </c>
      <c r="G15" s="53">
        <v>22243.22</v>
      </c>
      <c r="H15" s="52"/>
      <c r="I15" s="52"/>
      <c r="J15" s="53">
        <v>570</v>
      </c>
      <c r="K15" s="66">
        <v>0</v>
      </c>
      <c r="L15" s="66"/>
    </row>
    <row r="16" spans="2:12" x14ac:dyDescent="0.25">
      <c r="B16" s="8"/>
      <c r="C16" s="8"/>
      <c r="D16" s="8">
        <v>638</v>
      </c>
      <c r="E16" s="8"/>
      <c r="F16" s="32" t="s">
        <v>75</v>
      </c>
      <c r="G16" s="52">
        <f>SUM(G17)</f>
        <v>80163.19</v>
      </c>
      <c r="H16" s="52"/>
      <c r="I16" s="52"/>
      <c r="J16" s="52">
        <f t="shared" ref="J16" si="7">SUM(J17)</f>
        <v>55699.91</v>
      </c>
      <c r="K16" s="66">
        <f t="shared" si="3"/>
        <v>69.483150558254977</v>
      </c>
      <c r="L16" s="66"/>
    </row>
    <row r="17" spans="2:12" x14ac:dyDescent="0.25">
      <c r="B17" s="8"/>
      <c r="C17" s="8"/>
      <c r="D17" s="8"/>
      <c r="E17" s="8">
        <v>6381</v>
      </c>
      <c r="F17" s="32" t="s">
        <v>75</v>
      </c>
      <c r="G17" s="53">
        <v>80163.19</v>
      </c>
      <c r="H17" s="52"/>
      <c r="I17" s="52"/>
      <c r="J17" s="53">
        <v>55699.91</v>
      </c>
      <c r="K17" s="66">
        <f t="shared" si="3"/>
        <v>69.483150558254977</v>
      </c>
      <c r="L17" s="66"/>
    </row>
    <row r="18" spans="2:12" x14ac:dyDescent="0.25">
      <c r="B18" s="8"/>
      <c r="C18" s="8">
        <v>64</v>
      </c>
      <c r="D18" s="8"/>
      <c r="E18" s="8"/>
      <c r="F18" s="32" t="s">
        <v>76</v>
      </c>
      <c r="G18" s="52">
        <f>SUM(G19)</f>
        <v>111.88</v>
      </c>
      <c r="H18" s="52">
        <v>100</v>
      </c>
      <c r="I18" s="52"/>
      <c r="J18" s="52">
        <f t="shared" ref="J18:J19" si="8">SUM(J19)</f>
        <v>117.86</v>
      </c>
      <c r="K18" s="66">
        <f t="shared" si="3"/>
        <v>105.34501251340723</v>
      </c>
      <c r="L18" s="66">
        <f t="shared" ref="L18" si="9">SUM(J18/H18*100)</f>
        <v>117.86000000000001</v>
      </c>
    </row>
    <row r="19" spans="2:12" x14ac:dyDescent="0.25">
      <c r="B19" s="8"/>
      <c r="C19" s="8"/>
      <c r="D19" s="8">
        <v>641</v>
      </c>
      <c r="E19" s="8"/>
      <c r="F19" s="32" t="s">
        <v>77</v>
      </c>
      <c r="G19" s="52">
        <f>SUM(G20)</f>
        <v>111.88</v>
      </c>
      <c r="H19" s="52"/>
      <c r="I19" s="52"/>
      <c r="J19" s="52">
        <f t="shared" si="8"/>
        <v>117.86</v>
      </c>
      <c r="K19" s="66">
        <f t="shared" si="3"/>
        <v>105.34501251340723</v>
      </c>
      <c r="L19" s="66"/>
    </row>
    <row r="20" spans="2:12" x14ac:dyDescent="0.25">
      <c r="B20" s="8"/>
      <c r="C20" s="8"/>
      <c r="D20" s="8"/>
      <c r="E20" s="8">
        <v>6413</v>
      </c>
      <c r="F20" s="32" t="s">
        <v>78</v>
      </c>
      <c r="G20" s="53">
        <v>111.88</v>
      </c>
      <c r="H20" s="52"/>
      <c r="I20" s="52"/>
      <c r="J20" s="53">
        <v>117.86</v>
      </c>
      <c r="K20" s="66">
        <f t="shared" si="3"/>
        <v>105.34501251340723</v>
      </c>
      <c r="L20" s="66"/>
    </row>
    <row r="21" spans="2:12" ht="25.5" x14ac:dyDescent="0.25">
      <c r="B21" s="8"/>
      <c r="C21" s="8">
        <v>65</v>
      </c>
      <c r="D21" s="8"/>
      <c r="E21" s="8"/>
      <c r="F21" s="32" t="s">
        <v>79</v>
      </c>
      <c r="G21" s="52">
        <f>SUM(G22)</f>
        <v>50891.41</v>
      </c>
      <c r="H21" s="52">
        <v>61880</v>
      </c>
      <c r="I21" s="52"/>
      <c r="J21" s="52">
        <f t="shared" ref="J21:J22" si="10">SUM(J22)</f>
        <v>50157.75</v>
      </c>
      <c r="K21" s="66">
        <f t="shared" si="3"/>
        <v>98.558381463590806</v>
      </c>
      <c r="L21" s="66">
        <f t="shared" ref="L21" si="11">SUM(J21/H21*100)</f>
        <v>81.056480284421468</v>
      </c>
    </row>
    <row r="22" spans="2:12" x14ac:dyDescent="0.25">
      <c r="B22" s="8"/>
      <c r="C22" s="8"/>
      <c r="D22" s="8">
        <v>652</v>
      </c>
      <c r="E22" s="8"/>
      <c r="F22" s="32" t="s">
        <v>80</v>
      </c>
      <c r="G22" s="52">
        <f>SUM(G23)</f>
        <v>50891.41</v>
      </c>
      <c r="H22" s="52"/>
      <c r="I22" s="52"/>
      <c r="J22" s="52">
        <f t="shared" si="10"/>
        <v>50157.75</v>
      </c>
      <c r="K22" s="66">
        <f t="shared" si="3"/>
        <v>98.558381463590806</v>
      </c>
      <c r="L22" s="66"/>
    </row>
    <row r="23" spans="2:12" x14ac:dyDescent="0.25">
      <c r="B23" s="8"/>
      <c r="C23" s="8"/>
      <c r="D23" s="8"/>
      <c r="E23" s="8">
        <v>6526</v>
      </c>
      <c r="F23" s="32" t="s">
        <v>81</v>
      </c>
      <c r="G23" s="53">
        <v>50891.41</v>
      </c>
      <c r="H23" s="52"/>
      <c r="I23" s="52"/>
      <c r="J23" s="53">
        <v>50157.75</v>
      </c>
      <c r="K23" s="66">
        <f t="shared" si="3"/>
        <v>98.558381463590806</v>
      </c>
      <c r="L23" s="66"/>
    </row>
    <row r="24" spans="2:12" ht="25.5" x14ac:dyDescent="0.25">
      <c r="B24" s="8"/>
      <c r="C24" s="8">
        <v>66</v>
      </c>
      <c r="D24" s="8"/>
      <c r="E24" s="8"/>
      <c r="F24" s="12" t="s">
        <v>22</v>
      </c>
      <c r="G24" s="52">
        <f>SUM(G25+G27)</f>
        <v>1979.23</v>
      </c>
      <c r="H24" s="52">
        <v>3740</v>
      </c>
      <c r="I24" s="52"/>
      <c r="J24" s="52">
        <f t="shared" ref="J24" si="12">SUM(J25+J27)</f>
        <v>3458.02</v>
      </c>
      <c r="K24" s="66">
        <f t="shared" si="3"/>
        <v>174.71541963288752</v>
      </c>
      <c r="L24" s="66">
        <f t="shared" ref="L24" si="13">SUM(J24/H24*100)</f>
        <v>92.460427807486639</v>
      </c>
    </row>
    <row r="25" spans="2:12" ht="25.5" x14ac:dyDescent="0.25">
      <c r="B25" s="8"/>
      <c r="C25" s="26"/>
      <c r="D25" s="8">
        <v>661</v>
      </c>
      <c r="E25" s="8"/>
      <c r="F25" s="12" t="s">
        <v>23</v>
      </c>
      <c r="G25" s="52">
        <f>SUM(G26)</f>
        <v>0</v>
      </c>
      <c r="H25" s="52"/>
      <c r="I25" s="52"/>
      <c r="J25" s="52">
        <f t="shared" ref="J25" si="14">SUM(J26)</f>
        <v>40</v>
      </c>
      <c r="K25" s="66">
        <v>0</v>
      </c>
      <c r="L25" s="66"/>
    </row>
    <row r="26" spans="2:12" x14ac:dyDescent="0.25">
      <c r="B26" s="8"/>
      <c r="C26" s="26"/>
      <c r="D26" s="8"/>
      <c r="E26" s="8">
        <v>6615</v>
      </c>
      <c r="F26" s="12" t="s">
        <v>82</v>
      </c>
      <c r="G26" s="53">
        <v>0</v>
      </c>
      <c r="H26" s="52"/>
      <c r="I26" s="52"/>
      <c r="J26" s="53">
        <v>40</v>
      </c>
      <c r="K26" s="66">
        <v>0</v>
      </c>
      <c r="L26" s="66"/>
    </row>
    <row r="27" spans="2:12" ht="25.5" x14ac:dyDescent="0.25">
      <c r="B27" s="8"/>
      <c r="C27" s="8"/>
      <c r="D27" s="8">
        <v>663</v>
      </c>
      <c r="E27" s="8"/>
      <c r="F27" s="12" t="s">
        <v>83</v>
      </c>
      <c r="G27" s="52">
        <f>SUM(G28+G29)</f>
        <v>1979.23</v>
      </c>
      <c r="H27" s="52"/>
      <c r="I27" s="52"/>
      <c r="J27" s="52">
        <f t="shared" ref="J27" si="15">SUM(J28+J29)</f>
        <v>3418.02</v>
      </c>
      <c r="K27" s="66">
        <f t="shared" si="3"/>
        <v>172.69443167292332</v>
      </c>
      <c r="L27" s="66"/>
    </row>
    <row r="28" spans="2:12" x14ac:dyDescent="0.25">
      <c r="B28" s="8"/>
      <c r="C28" s="8"/>
      <c r="D28" s="8"/>
      <c r="E28" s="8">
        <v>6631</v>
      </c>
      <c r="F28" s="12" t="s">
        <v>84</v>
      </c>
      <c r="G28" s="53">
        <v>1899.23</v>
      </c>
      <c r="H28" s="52"/>
      <c r="I28" s="52"/>
      <c r="J28" s="53">
        <v>3368.02</v>
      </c>
      <c r="K28" s="66">
        <f t="shared" si="3"/>
        <v>177.33607830541851</v>
      </c>
      <c r="L28" s="66"/>
    </row>
    <row r="29" spans="2:12" x14ac:dyDescent="0.25">
      <c r="B29" s="8"/>
      <c r="C29" s="8"/>
      <c r="D29" s="8"/>
      <c r="E29" s="8">
        <v>6632</v>
      </c>
      <c r="F29" s="12" t="s">
        <v>85</v>
      </c>
      <c r="G29" s="53">
        <v>80</v>
      </c>
      <c r="H29" s="52"/>
      <c r="I29" s="52"/>
      <c r="J29" s="53">
        <v>50</v>
      </c>
      <c r="K29" s="66">
        <v>0</v>
      </c>
      <c r="L29" s="66"/>
    </row>
    <row r="30" spans="2:12" s="36" customFormat="1" ht="24" x14ac:dyDescent="0.25">
      <c r="B30" s="26"/>
      <c r="C30" s="8">
        <v>67</v>
      </c>
      <c r="D30" s="8"/>
      <c r="E30" s="8"/>
      <c r="F30" s="61" t="s">
        <v>86</v>
      </c>
      <c r="G30" s="52">
        <f>SUM(G31)</f>
        <v>353703.77</v>
      </c>
      <c r="H30" s="52">
        <v>409388.93</v>
      </c>
      <c r="I30" s="52"/>
      <c r="J30" s="52">
        <f t="shared" ref="J30" si="16">SUM(J31)</f>
        <v>404981.86000000004</v>
      </c>
      <c r="K30" s="66">
        <f t="shared" si="3"/>
        <v>114.49746775387777</v>
      </c>
      <c r="L30" s="66">
        <f t="shared" ref="L30" si="17">SUM(J30/H30*100)</f>
        <v>98.923500447361889</v>
      </c>
    </row>
    <row r="31" spans="2:12" ht="24" x14ac:dyDescent="0.25">
      <c r="B31" s="8"/>
      <c r="C31" s="8"/>
      <c r="D31" s="8">
        <v>671</v>
      </c>
      <c r="E31" s="8"/>
      <c r="F31" s="61" t="s">
        <v>89</v>
      </c>
      <c r="G31" s="52">
        <f>SUM(G32+G33)</f>
        <v>353703.77</v>
      </c>
      <c r="H31" s="52"/>
      <c r="I31" s="52"/>
      <c r="J31" s="52">
        <f t="shared" ref="J31" si="18">SUM(J32+J33)</f>
        <v>404981.86000000004</v>
      </c>
      <c r="K31" s="66">
        <f t="shared" si="3"/>
        <v>114.49746775387777</v>
      </c>
      <c r="L31" s="66"/>
    </row>
    <row r="32" spans="2:12" ht="24" x14ac:dyDescent="0.25">
      <c r="B32" s="8"/>
      <c r="C32" s="8"/>
      <c r="D32" s="8"/>
      <c r="E32" s="8">
        <v>6711</v>
      </c>
      <c r="F32" s="63" t="s">
        <v>87</v>
      </c>
      <c r="G32" s="53">
        <v>326703.77</v>
      </c>
      <c r="H32" s="52"/>
      <c r="I32" s="52"/>
      <c r="J32" s="53">
        <v>378384.9</v>
      </c>
      <c r="K32" s="66">
        <f t="shared" si="3"/>
        <v>115.81895733863125</v>
      </c>
      <c r="L32" s="66"/>
    </row>
    <row r="33" spans="2:12" ht="24" x14ac:dyDescent="0.25">
      <c r="B33" s="8"/>
      <c r="C33" s="8"/>
      <c r="D33" s="8"/>
      <c r="E33" s="8">
        <v>6712</v>
      </c>
      <c r="F33" s="64" t="s">
        <v>88</v>
      </c>
      <c r="G33" s="53">
        <v>27000</v>
      </c>
      <c r="H33" s="52"/>
      <c r="I33" s="52"/>
      <c r="J33" s="53">
        <v>26596.959999999999</v>
      </c>
      <c r="K33" s="66">
        <f t="shared" si="3"/>
        <v>98.507259259259257</v>
      </c>
      <c r="L33" s="66"/>
    </row>
    <row r="34" spans="2:12" x14ac:dyDescent="0.25">
      <c r="B34" s="8"/>
      <c r="C34" s="8"/>
      <c r="D34" s="8"/>
      <c r="E34" s="8" t="s">
        <v>15</v>
      </c>
      <c r="F34" s="32"/>
      <c r="G34" s="31"/>
      <c r="H34" s="52"/>
      <c r="I34" s="52"/>
      <c r="J34" s="53"/>
      <c r="K34" s="31"/>
      <c r="L34" s="31"/>
    </row>
    <row r="35" spans="2:12" ht="15.75" customHeight="1" x14ac:dyDescent="0.25"/>
    <row r="36" spans="2:12" ht="15.75" customHeight="1" x14ac:dyDescent="0.25">
      <c r="B36" s="20"/>
      <c r="C36" s="20"/>
      <c r="D36" s="20"/>
      <c r="E36" s="20"/>
      <c r="F36" s="20"/>
      <c r="G36" s="20"/>
      <c r="H36" s="20"/>
      <c r="I36" s="20"/>
      <c r="J36" s="3"/>
      <c r="K36" s="3"/>
      <c r="L36" s="3"/>
    </row>
    <row r="37" spans="2:12" ht="25.5" customHeight="1" x14ac:dyDescent="0.25">
      <c r="B37" s="167" t="s">
        <v>6</v>
      </c>
      <c r="C37" s="168"/>
      <c r="D37" s="168"/>
      <c r="E37" s="168"/>
      <c r="F37" s="169"/>
      <c r="G37" s="42" t="s">
        <v>239</v>
      </c>
      <c r="H37" s="42" t="s">
        <v>231</v>
      </c>
      <c r="I37" s="42" t="s">
        <v>232</v>
      </c>
      <c r="J37" s="42" t="s">
        <v>240</v>
      </c>
      <c r="K37" s="42" t="s">
        <v>16</v>
      </c>
      <c r="L37" s="42" t="s">
        <v>48</v>
      </c>
    </row>
    <row r="38" spans="2:12" ht="12.75" customHeight="1" x14ac:dyDescent="0.25">
      <c r="B38" s="167">
        <v>1</v>
      </c>
      <c r="C38" s="168"/>
      <c r="D38" s="168"/>
      <c r="E38" s="168"/>
      <c r="F38" s="169"/>
      <c r="G38" s="42">
        <v>2</v>
      </c>
      <c r="H38" s="42">
        <v>3</v>
      </c>
      <c r="I38" s="42">
        <v>4</v>
      </c>
      <c r="J38" s="42">
        <v>5</v>
      </c>
      <c r="K38" s="42" t="s">
        <v>18</v>
      </c>
      <c r="L38" s="42" t="s">
        <v>90</v>
      </c>
    </row>
    <row r="39" spans="2:12" x14ac:dyDescent="0.25">
      <c r="B39" s="7"/>
      <c r="C39" s="7"/>
      <c r="D39" s="7"/>
      <c r="E39" s="7"/>
      <c r="F39" s="79" t="s">
        <v>7</v>
      </c>
      <c r="G39" s="80">
        <f>SUM(G40+G92)</f>
        <v>1690901.9999999998</v>
      </c>
      <c r="H39" s="80">
        <f>SUM(H40+H92)</f>
        <v>2191652.5</v>
      </c>
      <c r="I39" s="80">
        <f>SUM(I40+I92)</f>
        <v>0</v>
      </c>
      <c r="J39" s="65">
        <f>SUM(J40+J92)</f>
        <v>2042853.13</v>
      </c>
      <c r="K39" s="81">
        <f>SUM(J39/G39*100)</f>
        <v>120.81440142598447</v>
      </c>
      <c r="L39" s="81">
        <f t="shared" ref="L39:L41" si="19">SUM(J39/H39*100)</f>
        <v>93.210631247426306</v>
      </c>
    </row>
    <row r="40" spans="2:12" x14ac:dyDescent="0.25">
      <c r="B40" s="7">
        <v>3</v>
      </c>
      <c r="C40" s="7"/>
      <c r="D40" s="7"/>
      <c r="E40" s="7"/>
      <c r="F40" s="7" t="s">
        <v>3</v>
      </c>
      <c r="G40" s="78">
        <f>SUM(G41+G50+G82+G86+G89)</f>
        <v>1634603.7999999998</v>
      </c>
      <c r="H40" s="65">
        <f>SUM(H41+H50+H82+H86+H89)</f>
        <v>2125705.54</v>
      </c>
      <c r="I40" s="65">
        <f>SUM(I41+I50+I82+I86+I89)</f>
        <v>0</v>
      </c>
      <c r="J40" s="65">
        <f>SUM(J41+J50+J82+J86+J89)</f>
        <v>1991904.2599999998</v>
      </c>
      <c r="K40" s="81">
        <f t="shared" ref="K40:K103" si="20">SUM(J40/G40*100)</f>
        <v>121.85853599508334</v>
      </c>
      <c r="L40" s="81">
        <f t="shared" si="19"/>
        <v>93.705559049349787</v>
      </c>
    </row>
    <row r="41" spans="2:12" x14ac:dyDescent="0.25">
      <c r="B41" s="7"/>
      <c r="C41" s="12">
        <v>31</v>
      </c>
      <c r="D41" s="12"/>
      <c r="E41" s="12"/>
      <c r="F41" s="12" t="s">
        <v>4</v>
      </c>
      <c r="G41" s="73">
        <f>SUM(G42+G45+G47)</f>
        <v>1305723.76</v>
      </c>
      <c r="H41" s="52">
        <v>1709665</v>
      </c>
      <c r="I41" s="52"/>
      <c r="J41" s="73">
        <f>SUM(J42+J45+J47)</f>
        <v>1644316.8099999998</v>
      </c>
      <c r="K41" s="81">
        <f t="shared" si="20"/>
        <v>125.93144586723304</v>
      </c>
      <c r="L41" s="81">
        <f t="shared" si="19"/>
        <v>96.177719611736791</v>
      </c>
    </row>
    <row r="42" spans="2:12" x14ac:dyDescent="0.25">
      <c r="B42" s="8"/>
      <c r="C42" s="8"/>
      <c r="D42" s="8">
        <v>311</v>
      </c>
      <c r="E42" s="8"/>
      <c r="F42" s="8" t="s">
        <v>25</v>
      </c>
      <c r="G42" s="73">
        <f t="shared" ref="G42" si="21">SUM(G43+G44)</f>
        <v>1071653.52</v>
      </c>
      <c r="H42" s="73">
        <f t="shared" ref="H42" si="22">SUM(H43+H44)</f>
        <v>0</v>
      </c>
      <c r="I42" s="73"/>
      <c r="J42" s="73">
        <f>SUM(J43+J44)</f>
        <v>1356025.91</v>
      </c>
      <c r="K42" s="81">
        <f t="shared" si="20"/>
        <v>126.53585181150713</v>
      </c>
      <c r="L42" s="81"/>
    </row>
    <row r="43" spans="2:12" x14ac:dyDescent="0.25">
      <c r="B43" s="8"/>
      <c r="C43" s="8"/>
      <c r="D43" s="8"/>
      <c r="E43" s="8">
        <v>3111</v>
      </c>
      <c r="F43" s="8" t="s">
        <v>26</v>
      </c>
      <c r="G43" s="73">
        <v>1071653.52</v>
      </c>
      <c r="H43" s="52"/>
      <c r="I43" s="52"/>
      <c r="J43" s="73">
        <v>1356025.91</v>
      </c>
      <c r="K43" s="81">
        <f t="shared" si="20"/>
        <v>126.53585181150713</v>
      </c>
      <c r="L43" s="81"/>
    </row>
    <row r="44" spans="2:12" x14ac:dyDescent="0.25">
      <c r="B44" s="8"/>
      <c r="C44" s="8"/>
      <c r="D44" s="8"/>
      <c r="E44" s="8">
        <v>3112</v>
      </c>
      <c r="F44" s="8" t="s">
        <v>91</v>
      </c>
      <c r="G44" s="73">
        <v>0</v>
      </c>
      <c r="H44" s="52"/>
      <c r="I44" s="52"/>
      <c r="J44" s="73">
        <v>0</v>
      </c>
      <c r="K44" s="81">
        <v>0</v>
      </c>
      <c r="L44" s="81"/>
    </row>
    <row r="45" spans="2:12" x14ac:dyDescent="0.25">
      <c r="B45" s="8"/>
      <c r="C45" s="8"/>
      <c r="D45" s="8">
        <v>312</v>
      </c>
      <c r="E45" s="8"/>
      <c r="F45" s="8" t="s">
        <v>92</v>
      </c>
      <c r="G45" s="73">
        <f t="shared" ref="G45:H45" si="23">SUM(G46)</f>
        <v>57247.43</v>
      </c>
      <c r="H45" s="73">
        <f t="shared" si="23"/>
        <v>0</v>
      </c>
      <c r="I45" s="73"/>
      <c r="J45" s="73">
        <f t="shared" ref="J45" si="24">SUM(J46)</f>
        <v>64546.75</v>
      </c>
      <c r="K45" s="81">
        <f t="shared" si="20"/>
        <v>112.75047630959153</v>
      </c>
      <c r="L45" s="81"/>
    </row>
    <row r="46" spans="2:12" x14ac:dyDescent="0.25">
      <c r="B46" s="8"/>
      <c r="C46" s="8"/>
      <c r="D46" s="8"/>
      <c r="E46" s="8">
        <v>3121</v>
      </c>
      <c r="F46" s="8" t="s">
        <v>92</v>
      </c>
      <c r="G46" s="73">
        <v>57247.43</v>
      </c>
      <c r="H46" s="52"/>
      <c r="I46" s="52"/>
      <c r="J46" s="73">
        <v>64546.75</v>
      </c>
      <c r="K46" s="81">
        <f t="shared" si="20"/>
        <v>112.75047630959153</v>
      </c>
      <c r="L46" s="81"/>
    </row>
    <row r="47" spans="2:12" x14ac:dyDescent="0.25">
      <c r="B47" s="8"/>
      <c r="C47" s="8"/>
      <c r="D47" s="8">
        <v>313</v>
      </c>
      <c r="E47" s="8"/>
      <c r="F47" s="62" t="s">
        <v>94</v>
      </c>
      <c r="G47" s="73">
        <f t="shared" ref="G47" si="25">SUM(G48+G49)</f>
        <v>176822.81</v>
      </c>
      <c r="H47" s="73">
        <f t="shared" ref="H47" si="26">SUM(H48+H49)</f>
        <v>0</v>
      </c>
      <c r="I47" s="73"/>
      <c r="J47" s="73">
        <f t="shared" ref="J47" si="27">SUM(J48+J49)</f>
        <v>223744.15</v>
      </c>
      <c r="K47" s="81">
        <f t="shared" si="20"/>
        <v>126.53579591908985</v>
      </c>
      <c r="L47" s="81"/>
    </row>
    <row r="48" spans="2:12" x14ac:dyDescent="0.25">
      <c r="B48" s="8"/>
      <c r="C48" s="8"/>
      <c r="D48" s="8"/>
      <c r="E48" s="8">
        <v>3132</v>
      </c>
      <c r="F48" s="62" t="s">
        <v>93</v>
      </c>
      <c r="G48" s="73">
        <v>176822.81</v>
      </c>
      <c r="H48" s="52"/>
      <c r="I48" s="52"/>
      <c r="J48" s="73">
        <v>223744.15</v>
      </c>
      <c r="K48" s="81">
        <f t="shared" si="20"/>
        <v>126.53579591908985</v>
      </c>
      <c r="L48" s="81"/>
    </row>
    <row r="49" spans="2:12" ht="24" x14ac:dyDescent="0.25">
      <c r="B49" s="8"/>
      <c r="C49" s="8"/>
      <c r="D49" s="8"/>
      <c r="E49" s="8">
        <v>3133</v>
      </c>
      <c r="F49" s="62" t="s">
        <v>137</v>
      </c>
      <c r="G49" s="73">
        <v>0</v>
      </c>
      <c r="H49" s="52"/>
      <c r="I49" s="52"/>
      <c r="J49" s="73"/>
      <c r="K49" s="81">
        <v>0</v>
      </c>
      <c r="L49" s="81"/>
    </row>
    <row r="50" spans="2:12" x14ac:dyDescent="0.25">
      <c r="B50" s="8"/>
      <c r="C50" s="8">
        <v>32</v>
      </c>
      <c r="D50" s="9"/>
      <c r="E50" s="9"/>
      <c r="F50" s="8" t="s">
        <v>12</v>
      </c>
      <c r="G50" s="73">
        <v>300879.62</v>
      </c>
      <c r="H50" s="52">
        <v>384893.99</v>
      </c>
      <c r="I50" s="52"/>
      <c r="J50" s="73">
        <f t="shared" ref="J50" si="28">SUM(J51+J56+J64+J74)</f>
        <v>317412.02999999997</v>
      </c>
      <c r="K50" s="81">
        <f t="shared" si="20"/>
        <v>105.49469252852685</v>
      </c>
      <c r="L50" s="81">
        <f>SUM(J50/H50*100)</f>
        <v>82.46739056642582</v>
      </c>
    </row>
    <row r="51" spans="2:12" x14ac:dyDescent="0.25">
      <c r="B51" s="8"/>
      <c r="C51" s="8"/>
      <c r="D51" s="8">
        <v>321</v>
      </c>
      <c r="E51" s="8"/>
      <c r="F51" s="8" t="s">
        <v>27</v>
      </c>
      <c r="G51" s="73">
        <f t="shared" ref="G51" si="29">SUM(G52+G53+G54+G55)</f>
        <v>70197.760000000009</v>
      </c>
      <c r="H51" s="73">
        <f t="shared" ref="H51" si="30">SUM(H52+H53+H54+H55)</f>
        <v>0</v>
      </c>
      <c r="I51" s="73"/>
      <c r="J51" s="73">
        <f>SUM(J52+J53+J54+J55)</f>
        <v>74241.569999999992</v>
      </c>
      <c r="K51" s="81">
        <f t="shared" si="20"/>
        <v>105.76059691933189</v>
      </c>
      <c r="L51" s="81"/>
    </row>
    <row r="52" spans="2:12" x14ac:dyDescent="0.25">
      <c r="B52" s="8"/>
      <c r="C52" s="26"/>
      <c r="D52" s="8"/>
      <c r="E52" s="8">
        <v>3211</v>
      </c>
      <c r="F52" s="32" t="s">
        <v>28</v>
      </c>
      <c r="G52" s="73">
        <v>9322.6200000000008</v>
      </c>
      <c r="H52" s="52"/>
      <c r="I52" s="52"/>
      <c r="J52" s="73">
        <v>11545.6</v>
      </c>
      <c r="K52" s="81">
        <f t="shared" si="20"/>
        <v>123.84501352624046</v>
      </c>
      <c r="L52" s="81"/>
    </row>
    <row r="53" spans="2:12" ht="25.5" x14ac:dyDescent="0.25">
      <c r="B53" s="8"/>
      <c r="C53" s="26"/>
      <c r="D53" s="9"/>
      <c r="E53" s="59">
        <v>3212</v>
      </c>
      <c r="F53" s="71" t="s">
        <v>119</v>
      </c>
      <c r="G53" s="73">
        <v>43497.37</v>
      </c>
      <c r="H53" s="52"/>
      <c r="I53" s="52"/>
      <c r="J53" s="73">
        <v>45042.42</v>
      </c>
      <c r="K53" s="81">
        <f t="shared" si="20"/>
        <v>103.55205383681817</v>
      </c>
      <c r="L53" s="81"/>
    </row>
    <row r="54" spans="2:12" x14ac:dyDescent="0.25">
      <c r="B54" s="8"/>
      <c r="C54" s="26"/>
      <c r="D54" s="9"/>
      <c r="E54" s="59">
        <v>3213</v>
      </c>
      <c r="F54" s="71" t="s">
        <v>120</v>
      </c>
      <c r="G54" s="73">
        <v>1884.97</v>
      </c>
      <c r="H54" s="52"/>
      <c r="I54" s="52"/>
      <c r="J54" s="73">
        <v>761.35</v>
      </c>
      <c r="K54" s="81">
        <f t="shared" si="20"/>
        <v>40.390563245038386</v>
      </c>
      <c r="L54" s="81"/>
    </row>
    <row r="55" spans="2:12" x14ac:dyDescent="0.25">
      <c r="B55" s="8"/>
      <c r="C55" s="26"/>
      <c r="D55" s="9"/>
      <c r="E55" s="59">
        <v>3214</v>
      </c>
      <c r="F55" s="71" t="s">
        <v>234</v>
      </c>
      <c r="G55" s="73">
        <v>15492.8</v>
      </c>
      <c r="H55" s="52"/>
      <c r="I55" s="52"/>
      <c r="J55" s="73">
        <v>16892.2</v>
      </c>
      <c r="K55" s="81">
        <v>0</v>
      </c>
      <c r="L55" s="81"/>
    </row>
    <row r="56" spans="2:12" x14ac:dyDescent="0.25">
      <c r="B56" s="8"/>
      <c r="C56" s="26"/>
      <c r="D56" s="9">
        <v>322</v>
      </c>
      <c r="E56" s="59"/>
      <c r="F56" s="9"/>
      <c r="G56" s="73">
        <f t="shared" ref="G56" si="31">SUM(G57+G58+G59+G60+G61+G62+G63)</f>
        <v>120433.18999999999</v>
      </c>
      <c r="H56" s="73">
        <f t="shared" ref="H56" si="32">SUM(H57+H58+H59+H60+H61+H62+H63)</f>
        <v>0</v>
      </c>
      <c r="I56" s="73"/>
      <c r="J56" s="73">
        <f t="shared" ref="J56" si="33">SUM(J57+J58+J59+J60+J61+J62+J63)</f>
        <v>124053.95000000001</v>
      </c>
      <c r="K56" s="81">
        <f t="shared" si="20"/>
        <v>103.00644697695047</v>
      </c>
      <c r="L56" s="81"/>
    </row>
    <row r="57" spans="2:12" x14ac:dyDescent="0.25">
      <c r="B57" s="8"/>
      <c r="C57" s="26"/>
      <c r="D57" s="9"/>
      <c r="E57" s="59">
        <v>3221</v>
      </c>
      <c r="F57" s="71" t="s">
        <v>116</v>
      </c>
      <c r="G57" s="73">
        <v>22465.279999999999</v>
      </c>
      <c r="H57" s="52"/>
      <c r="I57" s="52"/>
      <c r="J57" s="73">
        <v>23225.85</v>
      </c>
      <c r="K57" s="81">
        <f t="shared" si="20"/>
        <v>103.38553536835508</v>
      </c>
      <c r="L57" s="81"/>
    </row>
    <row r="58" spans="2:12" x14ac:dyDescent="0.25">
      <c r="B58" s="8"/>
      <c r="C58" s="26"/>
      <c r="D58" s="9"/>
      <c r="E58" s="59">
        <v>3222</v>
      </c>
      <c r="F58" s="71" t="s">
        <v>117</v>
      </c>
      <c r="G58" s="73">
        <v>72962.13</v>
      </c>
      <c r="H58" s="52"/>
      <c r="I58" s="52"/>
      <c r="J58" s="73">
        <v>73189.41</v>
      </c>
      <c r="K58" s="81">
        <f t="shared" si="20"/>
        <v>100.31150406382051</v>
      </c>
      <c r="L58" s="81"/>
    </row>
    <row r="59" spans="2:12" x14ac:dyDescent="0.25">
      <c r="B59" s="8"/>
      <c r="C59" s="26"/>
      <c r="D59" s="9"/>
      <c r="E59" s="59">
        <v>3223</v>
      </c>
      <c r="F59" s="71" t="s">
        <v>118</v>
      </c>
      <c r="G59" s="73">
        <v>22021.42</v>
      </c>
      <c r="H59" s="52"/>
      <c r="I59" s="52"/>
      <c r="J59" s="73">
        <v>22068.36</v>
      </c>
      <c r="K59" s="81">
        <f t="shared" si="20"/>
        <v>100.21315609983372</v>
      </c>
      <c r="L59" s="81"/>
    </row>
    <row r="60" spans="2:12" ht="25.5" x14ac:dyDescent="0.25">
      <c r="B60" s="8"/>
      <c r="C60" s="26"/>
      <c r="D60" s="9"/>
      <c r="E60" s="70">
        <v>3224</v>
      </c>
      <c r="F60" s="71" t="s">
        <v>95</v>
      </c>
      <c r="G60" s="73">
        <v>940.28</v>
      </c>
      <c r="H60" s="52"/>
      <c r="I60" s="52"/>
      <c r="J60" s="73">
        <v>1260.31</v>
      </c>
      <c r="K60" s="81">
        <f t="shared" si="20"/>
        <v>134.03560641511038</v>
      </c>
      <c r="L60" s="81"/>
    </row>
    <row r="61" spans="2:12" x14ac:dyDescent="0.25">
      <c r="B61" s="8"/>
      <c r="C61" s="26"/>
      <c r="D61" s="9"/>
      <c r="E61" s="70">
        <v>3225</v>
      </c>
      <c r="F61" s="71" t="s">
        <v>96</v>
      </c>
      <c r="G61" s="73">
        <v>1798.79</v>
      </c>
      <c r="H61" s="52"/>
      <c r="I61" s="52"/>
      <c r="J61" s="73">
        <v>3780.86</v>
      </c>
      <c r="K61" s="81">
        <f t="shared" si="20"/>
        <v>210.18907154253691</v>
      </c>
      <c r="L61" s="81"/>
    </row>
    <row r="62" spans="2:12" x14ac:dyDescent="0.25">
      <c r="B62" s="8"/>
      <c r="C62" s="8"/>
      <c r="D62" s="9"/>
      <c r="E62" s="70">
        <v>3226</v>
      </c>
      <c r="F62" s="71" t="s">
        <v>97</v>
      </c>
      <c r="G62" s="73">
        <v>0</v>
      </c>
      <c r="H62" s="52"/>
      <c r="I62" s="52"/>
      <c r="J62" s="73">
        <v>0</v>
      </c>
      <c r="K62" s="81">
        <v>0</v>
      </c>
      <c r="L62" s="81"/>
    </row>
    <row r="63" spans="2:12" x14ac:dyDescent="0.25">
      <c r="B63" s="10"/>
      <c r="C63" s="11"/>
      <c r="D63" s="11"/>
      <c r="E63" s="70">
        <v>3227</v>
      </c>
      <c r="F63" s="71" t="s">
        <v>98</v>
      </c>
      <c r="G63" s="73">
        <v>245.29</v>
      </c>
      <c r="H63" s="52"/>
      <c r="I63" s="52"/>
      <c r="J63" s="73">
        <v>529.16</v>
      </c>
      <c r="K63" s="81">
        <v>0</v>
      </c>
      <c r="L63" s="81"/>
    </row>
    <row r="64" spans="2:12" x14ac:dyDescent="0.25">
      <c r="B64" s="12"/>
      <c r="C64" s="12"/>
      <c r="D64" s="12">
        <v>323</v>
      </c>
      <c r="E64" s="70"/>
      <c r="F64" s="71" t="s">
        <v>121</v>
      </c>
      <c r="G64" s="73">
        <f t="shared" ref="G64" si="34">SUM(G65+G66+G67+G68+G69+G70+G71+G72+G73)</f>
        <v>98721.46</v>
      </c>
      <c r="H64" s="73">
        <f t="shared" ref="H64" si="35">SUM(H65+H66+H67+H68+H69+H70+H71+H72+H73)</f>
        <v>0</v>
      </c>
      <c r="I64" s="73"/>
      <c r="J64" s="73">
        <f t="shared" ref="J64" si="36">SUM(J65+J66+J67+J68+J69+J70+J71+J72+J73)</f>
        <v>105648.57999999999</v>
      </c>
      <c r="K64" s="81">
        <f t="shared" si="20"/>
        <v>107.01683301685365</v>
      </c>
      <c r="L64" s="81"/>
    </row>
    <row r="65" spans="2:12" x14ac:dyDescent="0.25">
      <c r="B65" s="12"/>
      <c r="C65" s="12"/>
      <c r="D65" s="8"/>
      <c r="E65" s="70">
        <v>3231</v>
      </c>
      <c r="F65" s="71" t="s">
        <v>99</v>
      </c>
      <c r="G65" s="73">
        <v>13207.49</v>
      </c>
      <c r="H65" s="74"/>
      <c r="I65" s="74"/>
      <c r="J65" s="73">
        <v>19080.38</v>
      </c>
      <c r="K65" s="81">
        <f t="shared" si="20"/>
        <v>144.46635961867094</v>
      </c>
      <c r="L65" s="81"/>
    </row>
    <row r="66" spans="2:12" x14ac:dyDescent="0.25">
      <c r="B66" s="67"/>
      <c r="C66" s="67"/>
      <c r="D66" s="68"/>
      <c r="E66" s="70">
        <v>3232</v>
      </c>
      <c r="F66" s="71" t="s">
        <v>100</v>
      </c>
      <c r="G66" s="76">
        <v>58265.03</v>
      </c>
      <c r="H66" s="75"/>
      <c r="I66" s="75"/>
      <c r="J66" s="73">
        <v>48706.82</v>
      </c>
      <c r="K66" s="81">
        <f t="shared" si="20"/>
        <v>83.5952886319633</v>
      </c>
      <c r="L66" s="81"/>
    </row>
    <row r="67" spans="2:12" x14ac:dyDescent="0.25">
      <c r="B67" s="31"/>
      <c r="C67" s="69"/>
      <c r="D67" s="69"/>
      <c r="E67" s="70">
        <v>3233</v>
      </c>
      <c r="F67" s="71" t="s">
        <v>101</v>
      </c>
      <c r="G67" s="73">
        <v>348.51</v>
      </c>
      <c r="H67" s="73"/>
      <c r="I67" s="73"/>
      <c r="J67" s="73">
        <v>350.9</v>
      </c>
      <c r="K67" s="81">
        <f t="shared" si="20"/>
        <v>100.68577659177642</v>
      </c>
      <c r="L67" s="81"/>
    </row>
    <row r="68" spans="2:12" x14ac:dyDescent="0.25">
      <c r="B68" s="31"/>
      <c r="C68" s="69"/>
      <c r="D68" s="69"/>
      <c r="E68" s="70">
        <v>3234</v>
      </c>
      <c r="F68" s="71" t="s">
        <v>102</v>
      </c>
      <c r="G68" s="73">
        <v>6577.76</v>
      </c>
      <c r="H68" s="73"/>
      <c r="I68" s="73"/>
      <c r="J68" s="73">
        <v>6952.4</v>
      </c>
      <c r="K68" s="81">
        <f t="shared" si="20"/>
        <v>105.69555593393494</v>
      </c>
      <c r="L68" s="81"/>
    </row>
    <row r="69" spans="2:12" x14ac:dyDescent="0.25">
      <c r="B69" s="31"/>
      <c r="C69" s="69"/>
      <c r="D69" s="69"/>
      <c r="E69" s="70">
        <v>3235</v>
      </c>
      <c r="F69" s="71" t="s">
        <v>103</v>
      </c>
      <c r="G69" s="73">
        <v>3519.66</v>
      </c>
      <c r="H69" s="73"/>
      <c r="I69" s="73"/>
      <c r="J69" s="73">
        <v>5825.96</v>
      </c>
      <c r="K69" s="81">
        <f t="shared" si="20"/>
        <v>165.52621560037051</v>
      </c>
      <c r="L69" s="81"/>
    </row>
    <row r="70" spans="2:12" x14ac:dyDescent="0.25">
      <c r="B70" s="31"/>
      <c r="C70" s="69"/>
      <c r="D70" s="69"/>
      <c r="E70" s="70">
        <v>3236</v>
      </c>
      <c r="F70" s="71" t="s">
        <v>104</v>
      </c>
      <c r="G70" s="73">
        <v>3273.6</v>
      </c>
      <c r="H70" s="73"/>
      <c r="I70" s="73"/>
      <c r="J70" s="73">
        <v>3025.56</v>
      </c>
      <c r="K70" s="81">
        <f t="shared" si="20"/>
        <v>92.423020527859236</v>
      </c>
      <c r="L70" s="81"/>
    </row>
    <row r="71" spans="2:12" x14ac:dyDescent="0.25">
      <c r="B71" s="31"/>
      <c r="C71" s="69"/>
      <c r="D71" s="69"/>
      <c r="E71" s="70">
        <v>3237</v>
      </c>
      <c r="F71" s="71" t="s">
        <v>105</v>
      </c>
      <c r="G71" s="73">
        <v>6853.93</v>
      </c>
      <c r="H71" s="73"/>
      <c r="I71" s="73"/>
      <c r="J71" s="73">
        <v>5939.81</v>
      </c>
      <c r="K71" s="81">
        <f t="shared" si="20"/>
        <v>86.662834315494905</v>
      </c>
      <c r="L71" s="81"/>
    </row>
    <row r="72" spans="2:12" x14ac:dyDescent="0.25">
      <c r="B72" s="31"/>
      <c r="C72" s="69"/>
      <c r="D72" s="69"/>
      <c r="E72" s="70">
        <v>3238</v>
      </c>
      <c r="F72" s="71" t="s">
        <v>106</v>
      </c>
      <c r="G72" s="73">
        <v>1612.68</v>
      </c>
      <c r="H72" s="73"/>
      <c r="I72" s="73"/>
      <c r="J72" s="73">
        <v>1157.42</v>
      </c>
      <c r="K72" s="81">
        <f t="shared" si="20"/>
        <v>71.769972964258258</v>
      </c>
      <c r="L72" s="81"/>
    </row>
    <row r="73" spans="2:12" x14ac:dyDescent="0.25">
      <c r="B73" s="31"/>
      <c r="C73" s="69"/>
      <c r="D73" s="69"/>
      <c r="E73" s="70">
        <v>3239</v>
      </c>
      <c r="F73" s="71" t="s">
        <v>107</v>
      </c>
      <c r="G73" s="73">
        <v>5062.8</v>
      </c>
      <c r="H73" s="73"/>
      <c r="I73" s="73"/>
      <c r="J73" s="73">
        <v>14609.33</v>
      </c>
      <c r="K73" s="81">
        <f t="shared" si="20"/>
        <v>288.56225803902976</v>
      </c>
      <c r="L73" s="81"/>
    </row>
    <row r="74" spans="2:12" x14ac:dyDescent="0.25">
      <c r="B74" s="31"/>
      <c r="C74" s="69"/>
      <c r="D74" s="69">
        <v>329</v>
      </c>
      <c r="E74" s="70"/>
      <c r="F74" s="71" t="s">
        <v>115</v>
      </c>
      <c r="G74" s="73">
        <f t="shared" ref="G74" si="37">SUM(G75+G76+G77+G78+G79+G80+G81)</f>
        <v>11527.21</v>
      </c>
      <c r="H74" s="73">
        <f t="shared" ref="H74" si="38">SUM(H75+H76+H77+H78+H79+H80+H81)</f>
        <v>0</v>
      </c>
      <c r="I74" s="73"/>
      <c r="J74" s="73">
        <f>SUM(J75+J76+J77+J78+J79+J80+J81)</f>
        <v>13467.93</v>
      </c>
      <c r="K74" s="81">
        <f t="shared" si="20"/>
        <v>116.8359906690344</v>
      </c>
      <c r="L74" s="81"/>
    </row>
    <row r="75" spans="2:12" ht="25.5" x14ac:dyDescent="0.25">
      <c r="B75" s="31"/>
      <c r="C75" s="69"/>
      <c r="D75" s="69"/>
      <c r="E75" s="70">
        <v>3291</v>
      </c>
      <c r="F75" s="72" t="s">
        <v>108</v>
      </c>
      <c r="G75" s="73">
        <v>1945.91</v>
      </c>
      <c r="H75" s="73"/>
      <c r="I75" s="73"/>
      <c r="J75" s="73">
        <v>1044.25</v>
      </c>
      <c r="K75" s="81">
        <f t="shared" si="20"/>
        <v>53.663838512572525</v>
      </c>
      <c r="L75" s="81"/>
    </row>
    <row r="76" spans="2:12" x14ac:dyDescent="0.25">
      <c r="B76" s="31"/>
      <c r="C76" s="69"/>
      <c r="D76" s="69"/>
      <c r="E76" s="70">
        <v>3292</v>
      </c>
      <c r="F76" s="71" t="s">
        <v>109</v>
      </c>
      <c r="G76" s="73">
        <v>3354.97</v>
      </c>
      <c r="H76" s="73"/>
      <c r="I76" s="73"/>
      <c r="J76" s="73">
        <v>4047.21</v>
      </c>
      <c r="K76" s="81">
        <f t="shared" si="20"/>
        <v>120.63326944801295</v>
      </c>
      <c r="L76" s="81"/>
    </row>
    <row r="77" spans="2:12" x14ac:dyDescent="0.25">
      <c r="B77" s="31"/>
      <c r="C77" s="69"/>
      <c r="D77" s="69"/>
      <c r="E77" s="70">
        <v>3293</v>
      </c>
      <c r="F77" s="71" t="s">
        <v>110</v>
      </c>
      <c r="G77" s="73">
        <v>0</v>
      </c>
      <c r="H77" s="73"/>
      <c r="I77" s="73"/>
      <c r="J77" s="73">
        <v>0</v>
      </c>
      <c r="K77" s="81">
        <v>0</v>
      </c>
      <c r="L77" s="81"/>
    </row>
    <row r="78" spans="2:12" x14ac:dyDescent="0.25">
      <c r="B78" s="31"/>
      <c r="C78" s="69"/>
      <c r="D78" s="69"/>
      <c r="E78" s="70">
        <v>3294</v>
      </c>
      <c r="F78" s="71" t="s">
        <v>111</v>
      </c>
      <c r="G78" s="73">
        <v>883.09</v>
      </c>
      <c r="H78" s="73"/>
      <c r="I78" s="73"/>
      <c r="J78" s="73">
        <v>943.09</v>
      </c>
      <c r="K78" s="81">
        <f t="shared" si="20"/>
        <v>106.79432447428914</v>
      </c>
      <c r="L78" s="81"/>
    </row>
    <row r="79" spans="2:12" x14ac:dyDescent="0.25">
      <c r="B79" s="31"/>
      <c r="C79" s="69"/>
      <c r="D79" s="69"/>
      <c r="E79" s="70">
        <v>3295</v>
      </c>
      <c r="F79" s="71" t="s">
        <v>112</v>
      </c>
      <c r="G79" s="73">
        <v>3328.86</v>
      </c>
      <c r="H79" s="73"/>
      <c r="I79" s="73"/>
      <c r="J79" s="73">
        <v>4137.04</v>
      </c>
      <c r="K79" s="81">
        <f t="shared" si="20"/>
        <v>124.27798105056986</v>
      </c>
      <c r="L79" s="81"/>
    </row>
    <row r="80" spans="2:12" x14ac:dyDescent="0.25">
      <c r="B80" s="31"/>
      <c r="C80" s="69"/>
      <c r="D80" s="69"/>
      <c r="E80" s="70" t="s">
        <v>113</v>
      </c>
      <c r="F80" s="71" t="s">
        <v>114</v>
      </c>
      <c r="G80" s="73">
        <v>0</v>
      </c>
      <c r="H80" s="73"/>
      <c r="I80" s="73"/>
      <c r="J80" s="73">
        <v>0</v>
      </c>
      <c r="K80" s="81">
        <v>0</v>
      </c>
      <c r="L80" s="81"/>
    </row>
    <row r="81" spans="2:12" x14ac:dyDescent="0.25">
      <c r="B81" s="31"/>
      <c r="C81" s="69"/>
      <c r="D81" s="69"/>
      <c r="E81" s="70">
        <v>3299</v>
      </c>
      <c r="F81" s="71" t="s">
        <v>115</v>
      </c>
      <c r="G81" s="73">
        <v>2014.38</v>
      </c>
      <c r="H81" s="73"/>
      <c r="I81" s="73"/>
      <c r="J81" s="73">
        <v>3296.34</v>
      </c>
      <c r="K81" s="81">
        <f t="shared" si="20"/>
        <v>163.64042534179251</v>
      </c>
      <c r="L81" s="81"/>
    </row>
    <row r="82" spans="2:12" x14ac:dyDescent="0.25">
      <c r="B82" s="69"/>
      <c r="C82" s="69">
        <v>34</v>
      </c>
      <c r="D82" s="69"/>
      <c r="E82" s="70"/>
      <c r="F82" s="72" t="s">
        <v>122</v>
      </c>
      <c r="G82" s="73">
        <f>SUM(G83)</f>
        <v>745.71</v>
      </c>
      <c r="H82" s="73">
        <v>1139</v>
      </c>
      <c r="I82" s="73"/>
      <c r="J82" s="73">
        <f t="shared" ref="J82" si="39">SUM(J83)</f>
        <v>839.43</v>
      </c>
      <c r="K82" s="81">
        <f t="shared" si="20"/>
        <v>112.56788832119724</v>
      </c>
      <c r="L82" s="81">
        <f>SUM(J82/H82*100)</f>
        <v>73.698858647936788</v>
      </c>
    </row>
    <row r="83" spans="2:12" x14ac:dyDescent="0.25">
      <c r="B83" s="69"/>
      <c r="C83" s="69"/>
      <c r="D83" s="69">
        <v>343</v>
      </c>
      <c r="E83" s="9"/>
      <c r="F83" s="71" t="s">
        <v>124</v>
      </c>
      <c r="G83" s="73">
        <f>SUM(G84+G85)</f>
        <v>745.71</v>
      </c>
      <c r="H83" s="73"/>
      <c r="I83" s="73"/>
      <c r="J83" s="73">
        <f t="shared" ref="J83" si="40">SUM(J84+J85)</f>
        <v>839.43</v>
      </c>
      <c r="K83" s="81">
        <f t="shared" si="20"/>
        <v>112.56788832119724</v>
      </c>
      <c r="L83" s="81"/>
    </row>
    <row r="84" spans="2:12" x14ac:dyDescent="0.25">
      <c r="B84" s="69"/>
      <c r="C84" s="69"/>
      <c r="D84" s="69"/>
      <c r="E84" s="8">
        <v>3431</v>
      </c>
      <c r="F84" s="72" t="s">
        <v>123</v>
      </c>
      <c r="G84" s="73">
        <v>745.71</v>
      </c>
      <c r="H84" s="73"/>
      <c r="I84" s="73"/>
      <c r="J84" s="73">
        <v>839.43</v>
      </c>
      <c r="K84" s="81">
        <f t="shared" si="20"/>
        <v>112.56788832119724</v>
      </c>
      <c r="L84" s="81"/>
    </row>
    <row r="85" spans="2:12" x14ac:dyDescent="0.25">
      <c r="B85" s="69"/>
      <c r="C85" s="69"/>
      <c r="D85" s="69"/>
      <c r="E85" s="8">
        <v>3433</v>
      </c>
      <c r="F85" s="60" t="s">
        <v>138</v>
      </c>
      <c r="G85" s="73">
        <v>0</v>
      </c>
      <c r="H85" s="73"/>
      <c r="I85" s="73"/>
      <c r="J85" s="73">
        <v>0</v>
      </c>
      <c r="K85" s="81">
        <v>0</v>
      </c>
      <c r="L85" s="81"/>
    </row>
    <row r="86" spans="2:12" ht="25.5" x14ac:dyDescent="0.25">
      <c r="B86" s="69"/>
      <c r="C86" s="69">
        <v>37</v>
      </c>
      <c r="D86" s="69"/>
      <c r="E86" s="9"/>
      <c r="F86" s="71" t="s">
        <v>126</v>
      </c>
      <c r="G86" s="73">
        <f>SUM(G87)</f>
        <v>26433.78</v>
      </c>
      <c r="H86" s="73">
        <v>29000</v>
      </c>
      <c r="I86" s="73"/>
      <c r="J86" s="73">
        <f t="shared" ref="J86:J87" si="41">SUM(J87)</f>
        <v>28328.44</v>
      </c>
      <c r="K86" s="81">
        <f t="shared" si="20"/>
        <v>107.16757119110471</v>
      </c>
      <c r="L86" s="81">
        <f>SUM(J86/H86*100)</f>
        <v>97.684275862068958</v>
      </c>
    </row>
    <row r="87" spans="2:12" ht="25.5" x14ac:dyDescent="0.25">
      <c r="B87" s="69"/>
      <c r="C87" s="69"/>
      <c r="D87" s="69">
        <v>372</v>
      </c>
      <c r="E87" s="11"/>
      <c r="F87" s="72" t="s">
        <v>127</v>
      </c>
      <c r="G87" s="73">
        <f>SUM(G88)</f>
        <v>26433.78</v>
      </c>
      <c r="H87" s="73"/>
      <c r="I87" s="73"/>
      <c r="J87" s="73">
        <f t="shared" si="41"/>
        <v>28328.44</v>
      </c>
      <c r="K87" s="81">
        <f t="shared" si="20"/>
        <v>107.16757119110471</v>
      </c>
      <c r="L87" s="81"/>
    </row>
    <row r="88" spans="2:12" x14ac:dyDescent="0.25">
      <c r="B88" s="69"/>
      <c r="C88" s="69"/>
      <c r="D88" s="69"/>
      <c r="E88" s="12">
        <v>3722</v>
      </c>
      <c r="F88" s="71" t="s">
        <v>125</v>
      </c>
      <c r="G88" s="73">
        <v>26433.78</v>
      </c>
      <c r="H88" s="73"/>
      <c r="I88" s="73"/>
      <c r="J88" s="73">
        <v>28328.44</v>
      </c>
      <c r="K88" s="81">
        <f t="shared" ref="K88:K91" si="42">SUM(J88/G88*100)</f>
        <v>107.16757119110471</v>
      </c>
      <c r="L88" s="81"/>
    </row>
    <row r="89" spans="2:12" x14ac:dyDescent="0.25">
      <c r="B89" s="69"/>
      <c r="C89" s="69">
        <v>38</v>
      </c>
      <c r="D89" s="69"/>
      <c r="E89" s="12"/>
      <c r="F89" s="71" t="s">
        <v>242</v>
      </c>
      <c r="G89" s="73">
        <f t="shared" ref="G89:H90" si="43">SUM(G90)</f>
        <v>820.93</v>
      </c>
      <c r="H89" s="73">
        <v>1007.55</v>
      </c>
      <c r="I89" s="73"/>
      <c r="J89" s="73">
        <f t="shared" ref="J89:J90" si="44">SUM(J90)</f>
        <v>1007.55</v>
      </c>
      <c r="K89" s="81">
        <f t="shared" si="42"/>
        <v>122.73275431522785</v>
      </c>
      <c r="L89" s="81">
        <f>SUM(J89/H89*100)</f>
        <v>100</v>
      </c>
    </row>
    <row r="90" spans="2:12" x14ac:dyDescent="0.25">
      <c r="B90" s="69"/>
      <c r="C90" s="69"/>
      <c r="D90" s="69">
        <v>381</v>
      </c>
      <c r="E90" s="12"/>
      <c r="F90" s="71" t="s">
        <v>84</v>
      </c>
      <c r="G90" s="73">
        <f t="shared" si="43"/>
        <v>820.93</v>
      </c>
      <c r="H90" s="73">
        <f t="shared" si="43"/>
        <v>0</v>
      </c>
      <c r="I90" s="73"/>
      <c r="J90" s="73">
        <f t="shared" si="44"/>
        <v>1007.55</v>
      </c>
      <c r="K90" s="81">
        <f t="shared" si="42"/>
        <v>122.73275431522785</v>
      </c>
      <c r="L90" s="81"/>
    </row>
    <row r="91" spans="2:12" x14ac:dyDescent="0.25">
      <c r="B91" s="69"/>
      <c r="C91" s="69"/>
      <c r="D91" s="69"/>
      <c r="E91" s="12">
        <v>3812</v>
      </c>
      <c r="F91" s="71" t="s">
        <v>243</v>
      </c>
      <c r="G91" s="73">
        <v>820.93</v>
      </c>
      <c r="H91" s="73"/>
      <c r="I91" s="73"/>
      <c r="J91" s="73">
        <v>1007.55</v>
      </c>
      <c r="K91" s="81">
        <f t="shared" si="42"/>
        <v>122.73275431522785</v>
      </c>
      <c r="L91" s="81"/>
    </row>
    <row r="92" spans="2:12" x14ac:dyDescent="0.25">
      <c r="B92" s="77">
        <v>4</v>
      </c>
      <c r="C92" s="77"/>
      <c r="D92" s="77"/>
      <c r="E92" s="26"/>
      <c r="F92" s="82" t="s">
        <v>5</v>
      </c>
      <c r="G92" s="78">
        <f t="shared" ref="G92:J92" si="45">SUM(G93)</f>
        <v>56298.2</v>
      </c>
      <c r="H92" s="78">
        <f t="shared" si="45"/>
        <v>65946.960000000006</v>
      </c>
      <c r="I92" s="78">
        <f t="shared" si="45"/>
        <v>0</v>
      </c>
      <c r="J92" s="78">
        <f t="shared" si="45"/>
        <v>50948.87</v>
      </c>
      <c r="K92" s="81">
        <f t="shared" si="20"/>
        <v>90.498221968020303</v>
      </c>
      <c r="L92" s="81">
        <f t="shared" ref="L92:L93" si="46">SUM(J92/H92*100)</f>
        <v>77.25734438706499</v>
      </c>
    </row>
    <row r="93" spans="2:12" x14ac:dyDescent="0.25">
      <c r="B93" s="69"/>
      <c r="C93" s="69">
        <v>42</v>
      </c>
      <c r="D93" s="69"/>
      <c r="E93" s="8"/>
      <c r="F93" s="72" t="s">
        <v>133</v>
      </c>
      <c r="G93" s="73">
        <f>SUM(G94+G100+G102)</f>
        <v>56298.2</v>
      </c>
      <c r="H93" s="73">
        <v>65946.960000000006</v>
      </c>
      <c r="I93" s="73"/>
      <c r="J93" s="73">
        <f>SUM(J94+J100+J102)</f>
        <v>50948.87</v>
      </c>
      <c r="K93" s="81">
        <f t="shared" si="20"/>
        <v>90.498221968020303</v>
      </c>
      <c r="L93" s="81">
        <f t="shared" si="46"/>
        <v>77.25734438706499</v>
      </c>
    </row>
    <row r="94" spans="2:12" x14ac:dyDescent="0.25">
      <c r="B94" s="69"/>
      <c r="C94" s="69"/>
      <c r="D94" s="69">
        <v>422</v>
      </c>
      <c r="E94" s="69"/>
      <c r="F94" s="71" t="s">
        <v>134</v>
      </c>
      <c r="G94" s="73">
        <f>SUM(G95+G96+G97+G98+G99)</f>
        <v>30603.649999999998</v>
      </c>
      <c r="H94" s="73">
        <f t="shared" ref="H94" si="47">SUM(H95+H96+H98+H99)</f>
        <v>0</v>
      </c>
      <c r="I94" s="73"/>
      <c r="J94" s="73">
        <f>SUM(J95+J96+J98+J99)</f>
        <v>27732.63</v>
      </c>
      <c r="K94" s="81">
        <f t="shared" si="20"/>
        <v>90.618700710536174</v>
      </c>
      <c r="L94" s="81"/>
    </row>
    <row r="95" spans="2:12" x14ac:dyDescent="0.25">
      <c r="B95" s="69"/>
      <c r="C95" s="69"/>
      <c r="D95" s="69"/>
      <c r="E95" s="69">
        <v>4221</v>
      </c>
      <c r="F95" s="71" t="s">
        <v>128</v>
      </c>
      <c r="G95" s="73">
        <v>17219.599999999999</v>
      </c>
      <c r="H95" s="73"/>
      <c r="I95" s="73"/>
      <c r="J95" s="73">
        <v>20409.53</v>
      </c>
      <c r="K95" s="81">
        <f t="shared" si="20"/>
        <v>118.52499477339775</v>
      </c>
      <c r="L95" s="81"/>
    </row>
    <row r="96" spans="2:12" x14ac:dyDescent="0.25">
      <c r="B96" s="69"/>
      <c r="C96" s="69"/>
      <c r="D96" s="69"/>
      <c r="E96" s="69">
        <v>4223</v>
      </c>
      <c r="F96" s="71" t="s">
        <v>129</v>
      </c>
      <c r="G96" s="73">
        <v>6562.85</v>
      </c>
      <c r="H96" s="73"/>
      <c r="I96" s="73"/>
      <c r="J96" s="73">
        <v>1387.58</v>
      </c>
      <c r="K96" s="81">
        <f t="shared" si="20"/>
        <v>21.14294856655264</v>
      </c>
      <c r="L96" s="81"/>
    </row>
    <row r="97" spans="2:12" x14ac:dyDescent="0.25">
      <c r="B97" s="69"/>
      <c r="C97" s="69"/>
      <c r="D97" s="69"/>
      <c r="E97" s="69">
        <v>4225</v>
      </c>
      <c r="F97" s="71" t="s">
        <v>250</v>
      </c>
      <c r="G97" s="73">
        <v>747.73</v>
      </c>
      <c r="H97" s="73"/>
      <c r="I97" s="73"/>
      <c r="J97" s="73"/>
      <c r="K97" s="81">
        <f t="shared" si="20"/>
        <v>0</v>
      </c>
      <c r="L97" s="81"/>
    </row>
    <row r="98" spans="2:12" x14ac:dyDescent="0.25">
      <c r="B98" s="69"/>
      <c r="C98" s="69"/>
      <c r="D98" s="69"/>
      <c r="E98" s="69">
        <v>4226</v>
      </c>
      <c r="F98" s="71" t="s">
        <v>130</v>
      </c>
      <c r="G98" s="73">
        <v>6073.47</v>
      </c>
      <c r="H98" s="73"/>
      <c r="I98" s="73"/>
      <c r="J98" s="73">
        <v>1170.8900000000001</v>
      </c>
      <c r="K98" s="81">
        <f t="shared" si="20"/>
        <v>19.278764857651392</v>
      </c>
      <c r="L98" s="81"/>
    </row>
    <row r="99" spans="2:12" x14ac:dyDescent="0.25">
      <c r="B99" s="69"/>
      <c r="C99" s="69"/>
      <c r="D99" s="69"/>
      <c r="E99" s="69">
        <v>4227</v>
      </c>
      <c r="F99" s="71" t="s">
        <v>241</v>
      </c>
      <c r="G99" s="73">
        <v>0</v>
      </c>
      <c r="H99" s="73"/>
      <c r="I99" s="73"/>
      <c r="J99" s="73">
        <v>4764.63</v>
      </c>
      <c r="K99" s="81">
        <v>0</v>
      </c>
      <c r="L99" s="81"/>
    </row>
    <row r="100" spans="2:12" ht="25.5" x14ac:dyDescent="0.25">
      <c r="B100" s="69"/>
      <c r="C100" s="69"/>
      <c r="D100" s="69">
        <v>424</v>
      </c>
      <c r="E100" s="69"/>
      <c r="F100" s="71" t="s">
        <v>135</v>
      </c>
      <c r="G100" s="73">
        <f t="shared" ref="G100:H100" si="48">SUM(G101)</f>
        <v>23464.61</v>
      </c>
      <c r="H100" s="73">
        <f t="shared" si="48"/>
        <v>0</v>
      </c>
      <c r="I100" s="73"/>
      <c r="J100" s="73">
        <f t="shared" ref="J100" si="49">SUM(J101)</f>
        <v>23216.240000000002</v>
      </c>
      <c r="K100" s="81">
        <f t="shared" si="20"/>
        <v>98.941512345613248</v>
      </c>
      <c r="L100" s="81"/>
    </row>
    <row r="101" spans="2:12" x14ac:dyDescent="0.25">
      <c r="B101" s="69"/>
      <c r="C101" s="69"/>
      <c r="D101" s="69"/>
      <c r="E101" s="69">
        <v>4241</v>
      </c>
      <c r="F101" s="71" t="s">
        <v>131</v>
      </c>
      <c r="G101" s="73">
        <v>23464.61</v>
      </c>
      <c r="H101" s="73"/>
      <c r="I101" s="73"/>
      <c r="J101" s="73">
        <v>23216.240000000002</v>
      </c>
      <c r="K101" s="81">
        <f t="shared" si="20"/>
        <v>98.941512345613248</v>
      </c>
      <c r="L101" s="81"/>
    </row>
    <row r="102" spans="2:12" x14ac:dyDescent="0.25">
      <c r="B102" s="69"/>
      <c r="C102" s="69"/>
      <c r="D102" s="69">
        <v>426</v>
      </c>
      <c r="E102" s="69"/>
      <c r="F102" s="71" t="s">
        <v>136</v>
      </c>
      <c r="G102" s="73">
        <f t="shared" ref="G102:H102" si="50">SUM(G103)</f>
        <v>2229.94</v>
      </c>
      <c r="H102" s="73">
        <f t="shared" si="50"/>
        <v>0</v>
      </c>
      <c r="I102" s="73"/>
      <c r="J102" s="73">
        <f t="shared" ref="J102" si="51">SUM(J103)</f>
        <v>0</v>
      </c>
      <c r="K102" s="81">
        <f t="shared" si="20"/>
        <v>0</v>
      </c>
      <c r="L102" s="81"/>
    </row>
    <row r="103" spans="2:12" x14ac:dyDescent="0.25">
      <c r="B103" s="69"/>
      <c r="C103" s="69"/>
      <c r="D103" s="69"/>
      <c r="E103" s="69">
        <v>4262</v>
      </c>
      <c r="F103" s="71" t="s">
        <v>132</v>
      </c>
      <c r="G103" s="73">
        <v>2229.94</v>
      </c>
      <c r="H103" s="73"/>
      <c r="I103" s="73"/>
      <c r="J103" s="73">
        <v>0</v>
      </c>
      <c r="K103" s="81">
        <f t="shared" si="20"/>
        <v>0</v>
      </c>
      <c r="L103" s="81"/>
    </row>
    <row r="104" spans="2:12" x14ac:dyDescent="0.25">
      <c r="B104" s="69"/>
      <c r="C104" s="69"/>
      <c r="D104" s="69"/>
      <c r="E104" s="69"/>
      <c r="F104" s="69"/>
      <c r="G104" s="69"/>
      <c r="H104" s="69"/>
      <c r="I104" s="69"/>
      <c r="J104" s="73"/>
      <c r="K104" s="69"/>
      <c r="L104" s="81"/>
    </row>
  </sheetData>
  <protectedRanges>
    <protectedRange algorithmName="SHA-512" hashValue="R8frfBQ/MhInQYm+jLEgMwgPwCkrGPIUaxyIFLRSCn/+fIsUU6bmJDax/r7gTh2PEAEvgODYwg0rRRjqSM/oww==" saltValue="tbZzHO5lCNHCDH5y3XGZag==" spinCount="100000" sqref="F30" name="Range1_6"/>
    <protectedRange algorithmName="SHA-512" hashValue="R8frfBQ/MhInQYm+jLEgMwgPwCkrGPIUaxyIFLRSCn/+fIsUU6bmJDax/r7gTh2PEAEvgODYwg0rRRjqSM/oww==" saltValue="tbZzHO5lCNHCDH5y3XGZag==" spinCount="100000" sqref="F31:F33" name="Range1_7"/>
    <protectedRange algorithmName="SHA-512" hashValue="R8frfBQ/MhInQYm+jLEgMwgPwCkrGPIUaxyIFLRSCn/+fIsUU6bmJDax/r7gTh2PEAEvgODYwg0rRRjqSM/oww==" saltValue="tbZzHO5lCNHCDH5y3XGZag==" spinCount="100000" sqref="F48" name="Range1_10"/>
    <protectedRange algorithmName="SHA-512" hashValue="R8frfBQ/MhInQYm+jLEgMwgPwCkrGPIUaxyIFLRSCn/+fIsUU6bmJDax/r7gTh2PEAEvgODYwg0rRRjqSM/oww==" saltValue="tbZzHO5lCNHCDH5y3XGZag==" spinCount="100000" sqref="F47" name="Range1_11"/>
    <protectedRange algorithmName="SHA-512" hashValue="R8frfBQ/MhInQYm+jLEgMwgPwCkrGPIUaxyIFLRSCn/+fIsUU6bmJDax/r7gTh2PEAEvgODYwg0rRRjqSM/oww==" saltValue="tbZzHO5lCNHCDH5y3XGZag==" spinCount="100000" sqref="E60:F82" name="Range1_12"/>
    <protectedRange algorithmName="SHA-512" hashValue="R8frfBQ/MhInQYm+jLEgMwgPwCkrGPIUaxyIFLRSCn/+fIsUU6bmJDax/r7gTh2PEAEvgODYwg0rRRjqSM/oww==" saltValue="tbZzHO5lCNHCDH5y3XGZag==" spinCount="100000" sqref="F57:F59" name="Range1_13"/>
    <protectedRange algorithmName="SHA-512" hashValue="R8frfBQ/MhInQYm+jLEgMwgPwCkrGPIUaxyIFLRSCn/+fIsUU6bmJDax/r7gTh2PEAEvgODYwg0rRRjqSM/oww==" saltValue="tbZzHO5lCNHCDH5y3XGZag==" spinCount="100000" sqref="F53:F55" name="Range1_14"/>
    <protectedRange algorithmName="SHA-512" hashValue="R8frfBQ/MhInQYm+jLEgMwgPwCkrGPIUaxyIFLRSCn/+fIsUU6bmJDax/r7gTh2PEAEvgODYwg0rRRjqSM/oww==" saltValue="tbZzHO5lCNHCDH5y3XGZag==" spinCount="100000" sqref="F83" name="Range1_15"/>
    <protectedRange algorithmName="SHA-512" hashValue="R8frfBQ/MhInQYm+jLEgMwgPwCkrGPIUaxyIFLRSCn/+fIsUU6bmJDax/r7gTh2PEAEvgODYwg0rRRjqSM/oww==" saltValue="tbZzHO5lCNHCDH5y3XGZag==" spinCount="100000" sqref="F84" name="Range1_16"/>
    <protectedRange algorithmName="SHA-512" hashValue="R8frfBQ/MhInQYm+jLEgMwgPwCkrGPIUaxyIFLRSCn/+fIsUU6bmJDax/r7gTh2PEAEvgODYwg0rRRjqSM/oww==" saltValue="tbZzHO5lCNHCDH5y3XGZag==" spinCount="100000" sqref="F86" name="Range1_17"/>
    <protectedRange algorithmName="SHA-512" hashValue="R8frfBQ/MhInQYm+jLEgMwgPwCkrGPIUaxyIFLRSCn/+fIsUU6bmJDax/r7gTh2PEAEvgODYwg0rRRjqSM/oww==" saltValue="tbZzHO5lCNHCDH5y3XGZag==" spinCount="100000" sqref="F87" name="Range1_18"/>
    <protectedRange algorithmName="SHA-512" hashValue="R8frfBQ/MhInQYm+jLEgMwgPwCkrGPIUaxyIFLRSCn/+fIsUU6bmJDax/r7gTh2PEAEvgODYwg0rRRjqSM/oww==" saltValue="tbZzHO5lCNHCDH5y3XGZag==" spinCount="100000" sqref="F88:F91" name="Range1_20"/>
    <protectedRange algorithmName="SHA-512" hashValue="R8frfBQ/MhInQYm+jLEgMwgPwCkrGPIUaxyIFLRSCn/+fIsUU6bmJDax/r7gTh2PEAEvgODYwg0rRRjqSM/oww==" saltValue="tbZzHO5lCNHCDH5y3XGZag==" spinCount="100000" sqref="F92" name="Range1_21"/>
    <protectedRange algorithmName="SHA-512" hashValue="R8frfBQ/MhInQYm+jLEgMwgPwCkrGPIUaxyIFLRSCn/+fIsUU6bmJDax/r7gTh2PEAEvgODYwg0rRRjqSM/oww==" saltValue="tbZzHO5lCNHCDH5y3XGZag==" spinCount="100000" sqref="F93" name="Range1_22"/>
    <protectedRange algorithmName="SHA-512" hashValue="R8frfBQ/MhInQYm+jLEgMwgPwCkrGPIUaxyIFLRSCn/+fIsUU6bmJDax/r7gTh2PEAEvgODYwg0rRRjqSM/oww==" saltValue="tbZzHO5lCNHCDH5y3XGZag==" spinCount="100000" sqref="F94:F95" name="Range1_23"/>
    <protectedRange algorithmName="SHA-512" hashValue="R8frfBQ/MhInQYm+jLEgMwgPwCkrGPIUaxyIFLRSCn/+fIsUU6bmJDax/r7gTh2PEAEvgODYwg0rRRjqSM/oww==" saltValue="tbZzHO5lCNHCDH5y3XGZag==" spinCount="100000" sqref="F96:F97" name="Range1_25"/>
    <protectedRange algorithmName="SHA-512" hashValue="R8frfBQ/MhInQYm+jLEgMwgPwCkrGPIUaxyIFLRSCn/+fIsUU6bmJDax/r7gTh2PEAEvgODYwg0rRRjqSM/oww==" saltValue="tbZzHO5lCNHCDH5y3XGZag==" spinCount="100000" sqref="F98:F99" name="Range1_26"/>
    <protectedRange algorithmName="SHA-512" hashValue="R8frfBQ/MhInQYm+jLEgMwgPwCkrGPIUaxyIFLRSCn/+fIsUU6bmJDax/r7gTh2PEAEvgODYwg0rRRjqSM/oww==" saltValue="tbZzHO5lCNHCDH5y3XGZag==" spinCount="100000" sqref="F100:F101" name="Range1_27"/>
    <protectedRange algorithmName="SHA-512" hashValue="R8frfBQ/MhInQYm+jLEgMwgPwCkrGPIUaxyIFLRSCn/+fIsUU6bmJDax/r7gTh2PEAEvgODYwg0rRRjqSM/oww==" saltValue="tbZzHO5lCNHCDH5y3XGZag==" spinCount="100000" sqref="F102" name="Range1_29"/>
    <protectedRange algorithmName="SHA-512" hashValue="R8frfBQ/MhInQYm+jLEgMwgPwCkrGPIUaxyIFLRSCn/+fIsUU6bmJDax/r7gTh2PEAEvgODYwg0rRRjqSM/oww==" saltValue="tbZzHO5lCNHCDH5y3XGZag==" spinCount="100000" sqref="F103" name="Range1_30"/>
    <protectedRange algorithmName="SHA-512" hashValue="R8frfBQ/MhInQYm+jLEgMwgPwCkrGPIUaxyIFLRSCn/+fIsUU6bmJDax/r7gTh2PEAEvgODYwg0rRRjqSM/oww==" saltValue="tbZzHO5lCNHCDH5y3XGZag==" spinCount="100000" sqref="F49" name="Range1_32"/>
    <protectedRange algorithmName="SHA-512" hashValue="R8frfBQ/MhInQYm+jLEgMwgPwCkrGPIUaxyIFLRSCn/+fIsUU6bmJDax/r7gTh2PEAEvgODYwg0rRRjqSM/oww==" saltValue="tbZzHO5lCNHCDH5y3XGZag==" spinCount="100000" sqref="F85" name="Range1_33"/>
  </protectedRanges>
  <mergeCells count="7">
    <mergeCell ref="B38:F38"/>
    <mergeCell ref="B37:F37"/>
    <mergeCell ref="B8:F8"/>
    <mergeCell ref="B9:F9"/>
    <mergeCell ref="B2:L2"/>
    <mergeCell ref="B4:L4"/>
    <mergeCell ref="B6:L6"/>
  </mergeCells>
  <pageMargins left="0.7" right="0.7" top="0.75" bottom="0.75" header="0.3" footer="0.3"/>
  <pageSetup paperSize="9" scale="4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H50"/>
  <sheetViews>
    <sheetView workbookViewId="0">
      <selection activeCell="K45" sqref="K45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8" x14ac:dyDescent="0.25">
      <c r="B1" s="20"/>
      <c r="C1" s="20"/>
      <c r="D1" s="20"/>
      <c r="E1" s="20"/>
      <c r="F1" s="3"/>
      <c r="G1" s="3"/>
      <c r="H1" s="3"/>
    </row>
    <row r="2" spans="2:8" ht="15.75" customHeight="1" x14ac:dyDescent="0.25">
      <c r="B2" s="157" t="s">
        <v>38</v>
      </c>
      <c r="C2" s="157"/>
      <c r="D2" s="157"/>
      <c r="E2" s="157"/>
      <c r="F2" s="157"/>
      <c r="G2" s="157"/>
      <c r="H2" s="157"/>
    </row>
    <row r="3" spans="2:8" ht="18" x14ac:dyDescent="0.25">
      <c r="B3" s="20"/>
      <c r="C3" s="20"/>
      <c r="D3" s="20"/>
      <c r="E3" s="20"/>
      <c r="F3" s="3"/>
      <c r="G3" s="3"/>
      <c r="H3" s="3"/>
    </row>
    <row r="4" spans="2:8" ht="25.5" x14ac:dyDescent="0.25">
      <c r="B4" s="42" t="s">
        <v>6</v>
      </c>
      <c r="C4" s="42" t="s">
        <v>239</v>
      </c>
      <c r="D4" s="42" t="s">
        <v>231</v>
      </c>
      <c r="E4" s="42" t="s">
        <v>232</v>
      </c>
      <c r="F4" s="42" t="s">
        <v>240</v>
      </c>
      <c r="G4" s="42" t="s">
        <v>16</v>
      </c>
      <c r="H4" s="42" t="s">
        <v>48</v>
      </c>
    </row>
    <row r="5" spans="2:8" x14ac:dyDescent="0.25">
      <c r="B5" s="42">
        <v>1</v>
      </c>
      <c r="C5" s="42">
        <v>2</v>
      </c>
      <c r="D5" s="42">
        <v>3</v>
      </c>
      <c r="E5" s="42">
        <v>4</v>
      </c>
      <c r="F5" s="42">
        <v>5</v>
      </c>
      <c r="G5" s="42" t="s">
        <v>18</v>
      </c>
      <c r="H5" s="42" t="s">
        <v>90</v>
      </c>
    </row>
    <row r="6" spans="2:8" x14ac:dyDescent="0.25">
      <c r="B6" s="7" t="s">
        <v>37</v>
      </c>
      <c r="C6" s="78">
        <f>SUM(C7+C11+C17+C21)</f>
        <v>1718921.7899999996</v>
      </c>
      <c r="D6" s="65">
        <f>SUM(D7+D11+D14+D17+D21)</f>
        <v>2131251.48</v>
      </c>
      <c r="E6" s="55">
        <f>SUM(E7+E11+E14+E17+E21)</f>
        <v>0</v>
      </c>
      <c r="F6" s="55">
        <f>SUM(F7+F11+F14+F17+F21)</f>
        <v>2015749.64</v>
      </c>
      <c r="G6" s="78">
        <f>SUM(F6/C6*100)</f>
        <v>117.26825802819106</v>
      </c>
      <c r="H6" s="78">
        <f>SUM(F6/D6*100)</f>
        <v>94.580562590389377</v>
      </c>
    </row>
    <row r="7" spans="2:8" x14ac:dyDescent="0.25">
      <c r="B7" s="7" t="s">
        <v>35</v>
      </c>
      <c r="C7" s="73">
        <f>SUM(C8+C9)</f>
        <v>353703.77</v>
      </c>
      <c r="D7" s="52">
        <f>SUM(D8+D9)</f>
        <v>409388.93</v>
      </c>
      <c r="E7" s="128">
        <f t="shared" ref="E7:F7" si="0">SUM(E8+E9)</f>
        <v>0</v>
      </c>
      <c r="F7" s="128">
        <f t="shared" si="0"/>
        <v>404981.86</v>
      </c>
      <c r="G7" s="78">
        <f t="shared" ref="G7:G43" si="1">SUM(F7/C7*100)</f>
        <v>114.49746775387777</v>
      </c>
      <c r="H7" s="78">
        <f t="shared" ref="H7:H8" si="2">SUM(F7/D7*100)</f>
        <v>98.923500447361874</v>
      </c>
    </row>
    <row r="8" spans="2:8" x14ac:dyDescent="0.25">
      <c r="B8" s="35" t="s">
        <v>34</v>
      </c>
      <c r="C8" s="73">
        <v>353703.77</v>
      </c>
      <c r="D8" s="52">
        <v>409388.93</v>
      </c>
      <c r="E8" s="128">
        <v>0</v>
      </c>
      <c r="F8" s="129">
        <v>404981.86</v>
      </c>
      <c r="G8" s="78">
        <f t="shared" si="1"/>
        <v>114.49746775387777</v>
      </c>
      <c r="H8" s="78">
        <f t="shared" si="2"/>
        <v>98.923500447361874</v>
      </c>
    </row>
    <row r="9" spans="2:8" x14ac:dyDescent="0.25">
      <c r="B9" s="34" t="s">
        <v>33</v>
      </c>
      <c r="C9" s="73"/>
      <c r="D9" s="52"/>
      <c r="E9" s="128"/>
      <c r="F9" s="129"/>
      <c r="G9" s="78"/>
      <c r="H9" s="78"/>
    </row>
    <row r="10" spans="2:8" x14ac:dyDescent="0.25">
      <c r="B10" s="34"/>
      <c r="C10" s="73"/>
      <c r="D10" s="52"/>
      <c r="E10" s="128"/>
      <c r="F10" s="129"/>
      <c r="G10" s="78"/>
      <c r="H10" s="78"/>
    </row>
    <row r="11" spans="2:8" x14ac:dyDescent="0.25">
      <c r="B11" s="7" t="s">
        <v>30</v>
      </c>
      <c r="C11" s="73">
        <f>SUM(C12)</f>
        <v>50931.09</v>
      </c>
      <c r="D11" s="52">
        <f>SUM(D12)</f>
        <v>520</v>
      </c>
      <c r="E11" s="128">
        <f t="shared" ref="E11:F11" si="3">SUM(E12)</f>
        <v>0</v>
      </c>
      <c r="F11" s="128">
        <f t="shared" si="3"/>
        <v>1128.67</v>
      </c>
      <c r="G11" s="78">
        <f t="shared" si="1"/>
        <v>2.2160727367115061</v>
      </c>
      <c r="H11" s="78">
        <f t="shared" ref="H11:H12" si="4">SUM(F11/D11*100)</f>
        <v>217.05192307692309</v>
      </c>
    </row>
    <row r="12" spans="2:8" x14ac:dyDescent="0.25">
      <c r="B12" s="33" t="s">
        <v>29</v>
      </c>
      <c r="C12" s="73">
        <v>50931.09</v>
      </c>
      <c r="D12" s="52">
        <v>520</v>
      </c>
      <c r="E12" s="130">
        <v>0</v>
      </c>
      <c r="F12" s="129">
        <v>1128.67</v>
      </c>
      <c r="G12" s="78">
        <f t="shared" si="1"/>
        <v>2.2160727367115061</v>
      </c>
      <c r="H12" s="78">
        <f t="shared" si="4"/>
        <v>217.05192307692309</v>
      </c>
    </row>
    <row r="13" spans="2:8" x14ac:dyDescent="0.25">
      <c r="B13" s="33"/>
      <c r="C13" s="73"/>
      <c r="D13" s="52"/>
      <c r="E13" s="130"/>
      <c r="F13" s="129"/>
      <c r="G13" s="78"/>
      <c r="H13" s="78"/>
    </row>
    <row r="14" spans="2:8" x14ac:dyDescent="0.25">
      <c r="B14" s="83" t="s">
        <v>247</v>
      </c>
      <c r="C14" s="73"/>
      <c r="D14" s="130">
        <f>SUM(D15)</f>
        <v>61500</v>
      </c>
      <c r="E14" s="130">
        <f>SUM(E15)</f>
        <v>0</v>
      </c>
      <c r="F14" s="130">
        <f>SUM(F15)</f>
        <v>49186.94</v>
      </c>
      <c r="G14" s="78"/>
      <c r="H14" s="78">
        <f t="shared" ref="H14:H15" si="5">SUM(F14/D14*100)</f>
        <v>79.978764227642287</v>
      </c>
    </row>
    <row r="15" spans="2:8" x14ac:dyDescent="0.25">
      <c r="B15" s="33" t="s">
        <v>248</v>
      </c>
      <c r="C15" s="73"/>
      <c r="D15" s="52">
        <v>61500</v>
      </c>
      <c r="E15" s="130">
        <v>0</v>
      </c>
      <c r="F15" s="129">
        <v>49186.94</v>
      </c>
      <c r="G15" s="78"/>
      <c r="H15" s="78">
        <f t="shared" si="5"/>
        <v>79.978764227642287</v>
      </c>
    </row>
    <row r="16" spans="2:8" x14ac:dyDescent="0.25">
      <c r="B16" s="12"/>
      <c r="C16" s="73"/>
      <c r="D16" s="52"/>
      <c r="E16" s="130"/>
      <c r="F16" s="129"/>
      <c r="G16" s="78"/>
      <c r="H16" s="78"/>
    </row>
    <row r="17" spans="2:8" x14ac:dyDescent="0.25">
      <c r="B17" s="83" t="s">
        <v>139</v>
      </c>
      <c r="C17" s="52">
        <f t="shared" ref="C17" si="6">SUM(C18+C19+C20)</f>
        <v>1312480.7999999998</v>
      </c>
      <c r="D17" s="52">
        <f>SUM(D18+D19+D20)</f>
        <v>1656142.55</v>
      </c>
      <c r="E17" s="128">
        <f t="shared" ref="E17:F17" si="7">SUM(E18+E19+E20)</f>
        <v>0</v>
      </c>
      <c r="F17" s="128">
        <f t="shared" si="7"/>
        <v>1557034.15</v>
      </c>
      <c r="G17" s="78">
        <f t="shared" si="1"/>
        <v>118.63290876331295</v>
      </c>
      <c r="H17" s="78">
        <f t="shared" ref="H17:H22" si="8">SUM(F17/D17*100)</f>
        <v>94.015708370031305</v>
      </c>
    </row>
    <row r="18" spans="2:8" x14ac:dyDescent="0.25">
      <c r="B18" s="33" t="s">
        <v>225</v>
      </c>
      <c r="C18" s="73">
        <v>1149497.45</v>
      </c>
      <c r="D18" s="52">
        <v>1500000</v>
      </c>
      <c r="E18" s="130">
        <v>0</v>
      </c>
      <c r="F18" s="129">
        <v>1433135.16</v>
      </c>
      <c r="G18" s="78">
        <f t="shared" si="1"/>
        <v>124.67493164077919</v>
      </c>
      <c r="H18" s="78">
        <f t="shared" si="8"/>
        <v>95.542343999999986</v>
      </c>
    </row>
    <row r="19" spans="2:8" x14ac:dyDescent="0.25">
      <c r="B19" s="33" t="s">
        <v>226</v>
      </c>
      <c r="C19" s="73">
        <v>82820.160000000003</v>
      </c>
      <c r="D19" s="52">
        <v>93542.55</v>
      </c>
      <c r="E19" s="130">
        <v>0</v>
      </c>
      <c r="F19" s="129">
        <v>68199.08</v>
      </c>
      <c r="G19" s="78">
        <f t="shared" si="1"/>
        <v>82.345989189105651</v>
      </c>
      <c r="H19" s="78">
        <f t="shared" si="8"/>
        <v>72.907013973854689</v>
      </c>
    </row>
    <row r="20" spans="2:8" x14ac:dyDescent="0.25">
      <c r="B20" s="33" t="s">
        <v>227</v>
      </c>
      <c r="C20" s="73">
        <v>80163.19</v>
      </c>
      <c r="D20" s="52">
        <v>62600</v>
      </c>
      <c r="E20" s="130">
        <v>0</v>
      </c>
      <c r="F20" s="129">
        <v>55699.91</v>
      </c>
      <c r="G20" s="78">
        <f t="shared" si="1"/>
        <v>69.483150558254977</v>
      </c>
      <c r="H20" s="78">
        <f t="shared" si="8"/>
        <v>88.977492012779564</v>
      </c>
    </row>
    <row r="21" spans="2:8" x14ac:dyDescent="0.25">
      <c r="B21" s="83" t="s">
        <v>140</v>
      </c>
      <c r="C21" s="73">
        <f>SUM(C22)</f>
        <v>1806.13</v>
      </c>
      <c r="D21" s="52">
        <f>SUM(D22)</f>
        <v>3700</v>
      </c>
      <c r="E21" s="128">
        <f t="shared" ref="E21:F21" si="9">SUM(E22)</f>
        <v>0</v>
      </c>
      <c r="F21" s="128">
        <f t="shared" si="9"/>
        <v>3418.02</v>
      </c>
      <c r="G21" s="78">
        <f t="shared" si="1"/>
        <v>189.24551388881196</v>
      </c>
      <c r="H21" s="78">
        <f t="shared" si="8"/>
        <v>92.378918918918913</v>
      </c>
    </row>
    <row r="22" spans="2:8" x14ac:dyDescent="0.25">
      <c r="B22" s="33" t="s">
        <v>141</v>
      </c>
      <c r="C22" s="73">
        <v>1806.13</v>
      </c>
      <c r="D22" s="52">
        <v>3700</v>
      </c>
      <c r="E22" s="130">
        <v>0</v>
      </c>
      <c r="F22" s="129">
        <v>3418.02</v>
      </c>
      <c r="G22" s="78">
        <f t="shared" si="1"/>
        <v>189.24551388881196</v>
      </c>
      <c r="H22" s="78">
        <f t="shared" si="8"/>
        <v>92.378918918918913</v>
      </c>
    </row>
    <row r="23" spans="2:8" x14ac:dyDescent="0.25">
      <c r="B23" s="33"/>
      <c r="C23" s="73"/>
      <c r="D23" s="52"/>
      <c r="E23" s="130"/>
      <c r="F23" s="129"/>
      <c r="G23" s="78"/>
      <c r="H23" s="78"/>
    </row>
    <row r="24" spans="2:8" ht="15.75" customHeight="1" x14ac:dyDescent="0.25">
      <c r="B24" s="7" t="s">
        <v>36</v>
      </c>
      <c r="C24" s="65">
        <f t="shared" ref="C24" si="10">SUM(C25+C29+C35+C39+C42)</f>
        <v>1690901.9999999998</v>
      </c>
      <c r="D24" s="65">
        <f>SUM(D25+D29+D32+D35+D39+D42)</f>
        <v>2191652.5</v>
      </c>
      <c r="E24" s="55">
        <f>SUM(E25+E29+E32+E35+E39+E42)</f>
        <v>0</v>
      </c>
      <c r="F24" s="55">
        <f>SUM(F25+F29+F32+F35+F39+F42)</f>
        <v>2042853.13</v>
      </c>
      <c r="G24" s="78">
        <f t="shared" si="1"/>
        <v>120.81440142598447</v>
      </c>
      <c r="H24" s="78">
        <f t="shared" ref="H24:H26" si="11">SUM(F24/D24*100)</f>
        <v>93.210631247426306</v>
      </c>
    </row>
    <row r="25" spans="2:8" ht="15.75" customHeight="1" x14ac:dyDescent="0.25">
      <c r="B25" s="7" t="s">
        <v>35</v>
      </c>
      <c r="C25" s="73">
        <f>SUM(C26+C27)</f>
        <v>353703.77</v>
      </c>
      <c r="D25" s="52">
        <f>SUM(D26+D27)</f>
        <v>409388.93</v>
      </c>
      <c r="E25" s="128">
        <f t="shared" ref="E25:F25" si="12">SUM(E26+E27)</f>
        <v>0</v>
      </c>
      <c r="F25" s="128">
        <f t="shared" si="12"/>
        <v>404981.86</v>
      </c>
      <c r="G25" s="78">
        <f t="shared" si="1"/>
        <v>114.49746775387777</v>
      </c>
      <c r="H25" s="78">
        <f t="shared" si="11"/>
        <v>98.923500447361874</v>
      </c>
    </row>
    <row r="26" spans="2:8" x14ac:dyDescent="0.25">
      <c r="B26" s="35" t="s">
        <v>34</v>
      </c>
      <c r="C26" s="73">
        <v>353703.77</v>
      </c>
      <c r="D26" s="52">
        <v>409388.93</v>
      </c>
      <c r="E26" s="128">
        <v>0</v>
      </c>
      <c r="F26" s="129">
        <v>404981.86</v>
      </c>
      <c r="G26" s="78">
        <f t="shared" si="1"/>
        <v>114.49746775387777</v>
      </c>
      <c r="H26" s="78">
        <f t="shared" si="11"/>
        <v>98.923500447361874</v>
      </c>
    </row>
    <row r="27" spans="2:8" x14ac:dyDescent="0.25">
      <c r="B27" s="34" t="s">
        <v>33</v>
      </c>
      <c r="C27" s="73"/>
      <c r="D27" s="52"/>
      <c r="E27" s="128"/>
      <c r="F27" s="129"/>
      <c r="G27" s="78"/>
      <c r="H27" s="78"/>
    </row>
    <row r="28" spans="2:8" x14ac:dyDescent="0.25">
      <c r="B28" s="34"/>
      <c r="C28" s="73"/>
      <c r="D28" s="52"/>
      <c r="E28" s="128"/>
      <c r="F28" s="129"/>
      <c r="G28" s="78"/>
      <c r="H28" s="78"/>
    </row>
    <row r="29" spans="2:8" x14ac:dyDescent="0.25">
      <c r="B29" s="7" t="s">
        <v>30</v>
      </c>
      <c r="C29" s="73">
        <f>SUM(C30+C34)</f>
        <v>27212.85</v>
      </c>
      <c r="D29" s="52">
        <f>SUM(D30+D34)</f>
        <v>520</v>
      </c>
      <c r="E29" s="128">
        <f>SUM(E30+E34)</f>
        <v>0</v>
      </c>
      <c r="F29" s="128">
        <f t="shared" ref="F29" si="13">SUM(F30+F34)</f>
        <v>205.25</v>
      </c>
      <c r="G29" s="78">
        <f t="shared" si="1"/>
        <v>0.75423926564104826</v>
      </c>
      <c r="H29" s="78">
        <f t="shared" ref="H29:H30" si="14">SUM(F29/D29*100)</f>
        <v>39.471153846153847</v>
      </c>
    </row>
    <row r="30" spans="2:8" x14ac:dyDescent="0.25">
      <c r="B30" s="33" t="s">
        <v>29</v>
      </c>
      <c r="C30" s="73">
        <v>27212.85</v>
      </c>
      <c r="D30" s="52">
        <v>520</v>
      </c>
      <c r="E30" s="130">
        <v>0</v>
      </c>
      <c r="F30" s="129">
        <v>205.25</v>
      </c>
      <c r="G30" s="78">
        <f t="shared" si="1"/>
        <v>0.75423926564104826</v>
      </c>
      <c r="H30" s="78">
        <f t="shared" si="14"/>
        <v>39.471153846153847</v>
      </c>
    </row>
    <row r="31" spans="2:8" x14ac:dyDescent="0.25">
      <c r="B31" s="33"/>
      <c r="C31" s="73"/>
      <c r="D31" s="52"/>
      <c r="E31" s="130"/>
      <c r="F31" s="129"/>
      <c r="G31" s="78"/>
      <c r="H31" s="78"/>
    </row>
    <row r="32" spans="2:8" x14ac:dyDescent="0.25">
      <c r="B32" s="83" t="s">
        <v>247</v>
      </c>
      <c r="C32" s="73"/>
      <c r="D32" s="130">
        <f>SUM(D33)</f>
        <v>61500</v>
      </c>
      <c r="E32" s="130">
        <f>SUM(E33)</f>
        <v>0</v>
      </c>
      <c r="F32" s="130">
        <f>SUM(F33)</f>
        <v>27548.55</v>
      </c>
      <c r="G32" s="78"/>
      <c r="H32" s="78">
        <f t="shared" ref="H32:H33" si="15">SUM(F32/D32*100)</f>
        <v>44.794390243902441</v>
      </c>
    </row>
    <row r="33" spans="2:8" x14ac:dyDescent="0.25">
      <c r="B33" s="33" t="s">
        <v>248</v>
      </c>
      <c r="C33" s="73"/>
      <c r="D33" s="52">
        <v>61500</v>
      </c>
      <c r="E33" s="130">
        <v>0</v>
      </c>
      <c r="F33" s="129">
        <v>27548.55</v>
      </c>
      <c r="G33" s="78"/>
      <c r="H33" s="78">
        <f t="shared" si="15"/>
        <v>44.794390243902441</v>
      </c>
    </row>
    <row r="34" spans="2:8" x14ac:dyDescent="0.25">
      <c r="B34" s="12"/>
      <c r="C34" s="73"/>
      <c r="D34" s="52"/>
      <c r="E34" s="130"/>
      <c r="F34" s="129"/>
      <c r="G34" s="78"/>
      <c r="H34" s="78"/>
    </row>
    <row r="35" spans="2:8" x14ac:dyDescent="0.25">
      <c r="B35" s="83" t="s">
        <v>139</v>
      </c>
      <c r="C35" s="52">
        <f t="shared" ref="C35" si="16">SUM(C36+C37+C38)</f>
        <v>1293768.9999999998</v>
      </c>
      <c r="D35" s="52">
        <f>SUM(D36+D37+D38)</f>
        <v>1656142.55</v>
      </c>
      <c r="E35" s="128">
        <f t="shared" ref="E35:F35" si="17">SUM(E36+E37+E38)</f>
        <v>0</v>
      </c>
      <c r="F35" s="128">
        <f t="shared" si="17"/>
        <v>1573887.81</v>
      </c>
      <c r="G35" s="78">
        <f t="shared" si="1"/>
        <v>121.65137748701665</v>
      </c>
      <c r="H35" s="78">
        <f t="shared" ref="H35:H40" si="18">SUM(F35/D35*100)</f>
        <v>95.033353861960734</v>
      </c>
    </row>
    <row r="36" spans="2:8" x14ac:dyDescent="0.25">
      <c r="B36" s="33" t="s">
        <v>225</v>
      </c>
      <c r="C36" s="73">
        <v>1149497.45</v>
      </c>
      <c r="D36" s="52">
        <v>1500000</v>
      </c>
      <c r="E36" s="130">
        <v>0</v>
      </c>
      <c r="F36" s="129">
        <v>1433135.16</v>
      </c>
      <c r="G36" s="78">
        <f t="shared" si="1"/>
        <v>124.67493164077919</v>
      </c>
      <c r="H36" s="78">
        <f t="shared" si="18"/>
        <v>95.542343999999986</v>
      </c>
    </row>
    <row r="37" spans="2:8" x14ac:dyDescent="0.25">
      <c r="B37" s="33" t="s">
        <v>226</v>
      </c>
      <c r="C37" s="69">
        <v>87649.14</v>
      </c>
      <c r="D37" s="73">
        <v>93542.55</v>
      </c>
      <c r="E37" s="131">
        <v>0</v>
      </c>
      <c r="F37" s="129">
        <v>85052.54</v>
      </c>
      <c r="G37" s="78">
        <f t="shared" si="1"/>
        <v>97.037506585917427</v>
      </c>
      <c r="H37" s="78">
        <f t="shared" si="18"/>
        <v>90.923905751981309</v>
      </c>
    </row>
    <row r="38" spans="2:8" x14ac:dyDescent="0.25">
      <c r="B38" s="33" t="s">
        <v>227</v>
      </c>
      <c r="C38" s="69">
        <v>56622.41</v>
      </c>
      <c r="D38" s="73">
        <v>62600</v>
      </c>
      <c r="E38" s="131">
        <v>0</v>
      </c>
      <c r="F38" s="129">
        <v>55700.11</v>
      </c>
      <c r="G38" s="78">
        <f t="shared" si="1"/>
        <v>98.371139624752814</v>
      </c>
      <c r="H38" s="78">
        <f t="shared" si="18"/>
        <v>88.977811501597444</v>
      </c>
    </row>
    <row r="39" spans="2:8" x14ac:dyDescent="0.25">
      <c r="B39" s="83" t="s">
        <v>140</v>
      </c>
      <c r="C39" s="69">
        <f>SUM(C40)</f>
        <v>1179.5899999999999</v>
      </c>
      <c r="D39" s="73">
        <f>SUM(D40)</f>
        <v>3700</v>
      </c>
      <c r="E39" s="129">
        <f t="shared" ref="E39:F39" si="19">SUM(E40)</f>
        <v>0</v>
      </c>
      <c r="F39" s="129">
        <f t="shared" si="19"/>
        <v>3268.02</v>
      </c>
      <c r="G39" s="78">
        <f t="shared" si="1"/>
        <v>277.04710958892503</v>
      </c>
      <c r="H39" s="78">
        <f t="shared" si="18"/>
        <v>88.324864864864864</v>
      </c>
    </row>
    <row r="40" spans="2:8" x14ac:dyDescent="0.25">
      <c r="B40" s="33" t="s">
        <v>141</v>
      </c>
      <c r="C40" s="69">
        <v>1179.5899999999999</v>
      </c>
      <c r="D40" s="73">
        <v>3700</v>
      </c>
      <c r="E40" s="131">
        <v>0</v>
      </c>
      <c r="F40" s="129">
        <v>3268.02</v>
      </c>
      <c r="G40" s="78">
        <f t="shared" si="1"/>
        <v>277.04710958892503</v>
      </c>
      <c r="H40" s="78">
        <f t="shared" si="18"/>
        <v>88.324864864864864</v>
      </c>
    </row>
    <row r="41" spans="2:8" x14ac:dyDescent="0.25">
      <c r="B41" s="7"/>
      <c r="C41" s="69"/>
      <c r="D41" s="69"/>
      <c r="E41" s="131"/>
      <c r="F41" s="129"/>
      <c r="G41" s="78"/>
      <c r="H41" s="78"/>
    </row>
    <row r="42" spans="2:8" x14ac:dyDescent="0.25">
      <c r="B42" s="7" t="s">
        <v>228</v>
      </c>
      <c r="C42" s="73">
        <f>SUM(C43)</f>
        <v>15036.79</v>
      </c>
      <c r="D42" s="73">
        <f t="shared" ref="D42:F42" si="20">SUM(D43)</f>
        <v>60401.02</v>
      </c>
      <c r="E42" s="129">
        <f t="shared" si="20"/>
        <v>0</v>
      </c>
      <c r="F42" s="129">
        <f t="shared" si="20"/>
        <v>32961.64</v>
      </c>
      <c r="G42" s="78">
        <f t="shared" si="1"/>
        <v>219.20662588225278</v>
      </c>
      <c r="H42" s="78">
        <f t="shared" ref="H42:H43" si="21">SUM(F42/D42*100)</f>
        <v>54.571330086809802</v>
      </c>
    </row>
    <row r="43" spans="2:8" x14ac:dyDescent="0.25">
      <c r="B43" s="107" t="s">
        <v>229</v>
      </c>
      <c r="C43" s="73">
        <v>15036.79</v>
      </c>
      <c r="D43" s="52">
        <v>60401.02</v>
      </c>
      <c r="E43" s="130">
        <v>0</v>
      </c>
      <c r="F43" s="129">
        <v>32961.64</v>
      </c>
      <c r="G43" s="78">
        <f t="shared" si="1"/>
        <v>219.20662588225278</v>
      </c>
      <c r="H43" s="78">
        <f t="shared" si="21"/>
        <v>54.571330086809802</v>
      </c>
    </row>
    <row r="44" spans="2:8" x14ac:dyDescent="0.25">
      <c r="B44" s="84"/>
    </row>
    <row r="45" spans="2:8" x14ac:dyDescent="0.25">
      <c r="B45" s="84"/>
    </row>
    <row r="46" spans="2:8" x14ac:dyDescent="0.25">
      <c r="B46" s="85"/>
    </row>
    <row r="47" spans="2:8" x14ac:dyDescent="0.25">
      <c r="B47" s="86"/>
    </row>
    <row r="48" spans="2:8" x14ac:dyDescent="0.25">
      <c r="B48" s="85"/>
    </row>
    <row r="49" spans="2:2" x14ac:dyDescent="0.25">
      <c r="B49" s="86"/>
    </row>
    <row r="50" spans="2:2" x14ac:dyDescent="0.25">
      <c r="B50" s="87"/>
    </row>
  </sheetData>
  <mergeCells count="1">
    <mergeCell ref="B2:H2"/>
  </mergeCells>
  <pageMargins left="0.7" right="0.7" top="0.75" bottom="0.75" header="0.3" footer="0.3"/>
  <pageSetup paperSize="9" scale="73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H13"/>
  <sheetViews>
    <sheetView workbookViewId="0">
      <selection activeCell="H9" sqref="H9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8" x14ac:dyDescent="0.25">
      <c r="B1" s="20"/>
      <c r="C1" s="20"/>
      <c r="D1" s="20"/>
      <c r="E1" s="20"/>
      <c r="F1" s="3"/>
      <c r="G1" s="3"/>
      <c r="H1" s="3"/>
    </row>
    <row r="2" spans="2:8" ht="15.75" customHeight="1" x14ac:dyDescent="0.25">
      <c r="B2" s="157" t="s">
        <v>47</v>
      </c>
      <c r="C2" s="157"/>
      <c r="D2" s="157"/>
      <c r="E2" s="157"/>
      <c r="F2" s="157"/>
      <c r="G2" s="157"/>
      <c r="H2" s="157"/>
    </row>
    <row r="3" spans="2:8" ht="18" x14ac:dyDescent="0.25">
      <c r="B3" s="20"/>
      <c r="C3" s="20"/>
      <c r="D3" s="20"/>
      <c r="E3" s="20"/>
      <c r="F3" s="3"/>
      <c r="G3" s="3"/>
      <c r="H3" s="3"/>
    </row>
    <row r="4" spans="2:8" ht="25.5" x14ac:dyDescent="0.25">
      <c r="B4" s="42" t="s">
        <v>6</v>
      </c>
      <c r="C4" s="42" t="s">
        <v>244</v>
      </c>
      <c r="D4" s="42" t="s">
        <v>231</v>
      </c>
      <c r="E4" s="42" t="s">
        <v>232</v>
      </c>
      <c r="F4" s="42" t="s">
        <v>245</v>
      </c>
      <c r="G4" s="42" t="s">
        <v>16</v>
      </c>
      <c r="H4" s="42" t="s">
        <v>48</v>
      </c>
    </row>
    <row r="5" spans="2:8" x14ac:dyDescent="0.25">
      <c r="B5" s="42">
        <v>1</v>
      </c>
      <c r="C5" s="42">
        <v>2</v>
      </c>
      <c r="D5" s="42">
        <v>3</v>
      </c>
      <c r="E5" s="42">
        <v>4</v>
      </c>
      <c r="F5" s="42">
        <v>5</v>
      </c>
      <c r="G5" s="42" t="s">
        <v>18</v>
      </c>
      <c r="H5" s="42" t="s">
        <v>90</v>
      </c>
    </row>
    <row r="6" spans="2:8" ht="15.75" customHeight="1" x14ac:dyDescent="0.25">
      <c r="B6" s="7" t="s">
        <v>36</v>
      </c>
      <c r="C6" s="52">
        <f t="shared" ref="C6" si="0">SUM(C7+C10)</f>
        <v>1690902</v>
      </c>
      <c r="D6" s="52">
        <f t="shared" ref="D6:F6" si="1">SUM(D7+D10)</f>
        <v>2191652.5</v>
      </c>
      <c r="E6" s="52">
        <f t="shared" ref="E6" si="2">SUM(E7+E10)</f>
        <v>0</v>
      </c>
      <c r="F6" s="52">
        <f t="shared" si="1"/>
        <v>2042853.13</v>
      </c>
      <c r="G6" s="52">
        <f t="shared" ref="G6" si="3">SUM(G7+G10)</f>
        <v>120.81440142598447</v>
      </c>
      <c r="H6" s="52">
        <f>SUM(H7+H10)</f>
        <v>93.223391946297994</v>
      </c>
    </row>
    <row r="7" spans="2:8" ht="15.75" customHeight="1" x14ac:dyDescent="0.25">
      <c r="B7" s="7" t="s">
        <v>68</v>
      </c>
      <c r="C7" s="52">
        <f t="shared" ref="C7:F7" si="4">SUM(C8)</f>
        <v>1690902</v>
      </c>
      <c r="D7" s="52">
        <f t="shared" si="4"/>
        <v>2191352.5</v>
      </c>
      <c r="E7" s="52">
        <f t="shared" si="4"/>
        <v>0</v>
      </c>
      <c r="F7" s="52">
        <f t="shared" si="4"/>
        <v>2042853.13</v>
      </c>
      <c r="G7" s="52">
        <f>SUM(F7/C7*100)</f>
        <v>120.81440142598447</v>
      </c>
      <c r="H7" s="52">
        <f t="shared" ref="H7" si="5">SUM(H8)</f>
        <v>93.223391946297994</v>
      </c>
    </row>
    <row r="8" spans="2:8" x14ac:dyDescent="0.25">
      <c r="B8" s="48" t="s">
        <v>69</v>
      </c>
      <c r="C8" s="73">
        <v>1690902</v>
      </c>
      <c r="D8" s="52">
        <v>2191352.5</v>
      </c>
      <c r="E8" s="52">
        <v>0</v>
      </c>
      <c r="F8" s="73">
        <v>2042853.13</v>
      </c>
      <c r="G8" s="53">
        <f>SUM(F8/C8*100)</f>
        <v>120.81440142598447</v>
      </c>
      <c r="H8" s="53">
        <f>SUM(F8/D8*100)</f>
        <v>93.223391946297994</v>
      </c>
    </row>
    <row r="9" spans="2:8" x14ac:dyDescent="0.25">
      <c r="B9" s="50"/>
      <c r="C9" s="31"/>
      <c r="D9" s="52"/>
      <c r="E9" s="5"/>
      <c r="F9" s="31"/>
      <c r="G9" s="53"/>
      <c r="H9" s="53"/>
    </row>
    <row r="10" spans="2:8" x14ac:dyDescent="0.25">
      <c r="B10" s="7" t="s">
        <v>70</v>
      </c>
      <c r="C10" s="52">
        <f t="shared" ref="C10:F10" si="6">SUM(C11)</f>
        <v>0</v>
      </c>
      <c r="D10" s="52">
        <f t="shared" si="6"/>
        <v>300</v>
      </c>
      <c r="E10" s="52">
        <f t="shared" si="6"/>
        <v>0</v>
      </c>
      <c r="F10" s="52">
        <f t="shared" si="6"/>
        <v>0</v>
      </c>
      <c r="G10" s="52">
        <v>0</v>
      </c>
      <c r="H10" s="52">
        <f t="shared" ref="H10" si="7">SUM(H11)</f>
        <v>0</v>
      </c>
    </row>
    <row r="11" spans="2:8" ht="28.5" customHeight="1" x14ac:dyDescent="0.25">
      <c r="B11" s="51" t="s">
        <v>71</v>
      </c>
      <c r="C11" s="31">
        <v>0</v>
      </c>
      <c r="D11" s="52">
        <v>300</v>
      </c>
      <c r="E11" s="52">
        <v>0</v>
      </c>
      <c r="F11" s="66">
        <v>0</v>
      </c>
      <c r="G11" s="53">
        <v>0</v>
      </c>
      <c r="H11" s="53">
        <f>SUM(F11/D11*100)</f>
        <v>0</v>
      </c>
    </row>
    <row r="12" spans="2:8" x14ac:dyDescent="0.25">
      <c r="B12" s="49"/>
      <c r="C12" s="5"/>
      <c r="D12" s="5"/>
      <c r="E12" s="6"/>
      <c r="F12" s="31"/>
      <c r="G12" s="53"/>
      <c r="H12" s="53"/>
    </row>
    <row r="13" spans="2:8" x14ac:dyDescent="0.25">
      <c r="B13" s="12" t="s">
        <v>15</v>
      </c>
      <c r="C13" s="5"/>
      <c r="D13" s="5"/>
      <c r="E13" s="6"/>
      <c r="F13" s="31"/>
      <c r="G13" s="53"/>
      <c r="H13" s="53"/>
    </row>
  </sheetData>
  <mergeCells count="1">
    <mergeCell ref="B2:H2"/>
  </mergeCells>
  <pageMargins left="0.7" right="0.7" top="0.75" bottom="0.75" header="0.3" footer="0.3"/>
  <pageSetup paperSize="9" scale="7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L16"/>
  <sheetViews>
    <sheetView workbookViewId="0">
      <selection activeCell="L7" sqref="L7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2" width="15.7109375" customWidth="1"/>
  </cols>
  <sheetData>
    <row r="1" spans="2:12" ht="18" customHeight="1" x14ac:dyDescent="0.25"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</row>
    <row r="2" spans="2:12" ht="18" customHeight="1" x14ac:dyDescent="0.25">
      <c r="B2" s="157" t="s">
        <v>64</v>
      </c>
      <c r="C2" s="157"/>
      <c r="D2" s="157"/>
      <c r="E2" s="157"/>
      <c r="F2" s="157"/>
      <c r="G2" s="157"/>
      <c r="H2" s="157"/>
      <c r="I2" s="157"/>
      <c r="J2" s="157"/>
      <c r="K2" s="157"/>
      <c r="L2" s="157"/>
    </row>
    <row r="3" spans="2:12" ht="15.75" customHeight="1" x14ac:dyDescent="0.25">
      <c r="B3" s="157" t="s">
        <v>39</v>
      </c>
      <c r="C3" s="157"/>
      <c r="D3" s="157"/>
      <c r="E3" s="157"/>
      <c r="F3" s="157"/>
      <c r="G3" s="157"/>
      <c r="H3" s="157"/>
      <c r="I3" s="157"/>
      <c r="J3" s="157"/>
      <c r="K3" s="157"/>
      <c r="L3" s="157"/>
    </row>
    <row r="4" spans="2:12" ht="18" x14ac:dyDescent="0.25">
      <c r="B4" s="20"/>
      <c r="C4" s="20"/>
      <c r="D4" s="20"/>
      <c r="E4" s="20"/>
      <c r="F4" s="20"/>
      <c r="G4" s="20"/>
      <c r="H4" s="20"/>
      <c r="I4" s="20"/>
      <c r="J4" s="3"/>
      <c r="K4" s="3"/>
      <c r="L4" s="3"/>
    </row>
    <row r="5" spans="2:12" ht="25.5" customHeight="1" x14ac:dyDescent="0.25">
      <c r="B5" s="167" t="s">
        <v>6</v>
      </c>
      <c r="C5" s="168"/>
      <c r="D5" s="168"/>
      <c r="E5" s="168"/>
      <c r="F5" s="169"/>
      <c r="G5" s="44" t="s">
        <v>239</v>
      </c>
      <c r="H5" s="42" t="s">
        <v>231</v>
      </c>
      <c r="I5" s="44" t="s">
        <v>233</v>
      </c>
      <c r="J5" s="44" t="s">
        <v>240</v>
      </c>
      <c r="K5" s="44" t="s">
        <v>16</v>
      </c>
      <c r="L5" s="44" t="s">
        <v>48</v>
      </c>
    </row>
    <row r="6" spans="2:12" x14ac:dyDescent="0.25">
      <c r="B6" s="167">
        <v>1</v>
      </c>
      <c r="C6" s="168"/>
      <c r="D6" s="168"/>
      <c r="E6" s="168"/>
      <c r="F6" s="169"/>
      <c r="G6" s="44">
        <v>2</v>
      </c>
      <c r="H6" s="44">
        <v>3</v>
      </c>
      <c r="I6" s="44">
        <v>4</v>
      </c>
      <c r="J6" s="44">
        <v>5</v>
      </c>
      <c r="K6" s="44" t="s">
        <v>230</v>
      </c>
      <c r="L6" s="44" t="s">
        <v>90</v>
      </c>
    </row>
    <row r="7" spans="2:12" ht="25.5" x14ac:dyDescent="0.25">
      <c r="B7" s="7">
        <v>8</v>
      </c>
      <c r="C7" s="7"/>
      <c r="D7" s="7"/>
      <c r="E7" s="7"/>
      <c r="F7" s="7" t="s">
        <v>8</v>
      </c>
      <c r="G7" s="5"/>
      <c r="H7" s="5"/>
      <c r="I7" s="5"/>
      <c r="J7" s="31"/>
      <c r="K7" s="31"/>
      <c r="L7" s="31"/>
    </row>
    <row r="8" spans="2:12" x14ac:dyDescent="0.25">
      <c r="B8" s="7"/>
      <c r="C8" s="12">
        <v>84</v>
      </c>
      <c r="D8" s="12"/>
      <c r="E8" s="12"/>
      <c r="F8" s="12" t="s">
        <v>13</v>
      </c>
      <c r="G8" s="5"/>
      <c r="H8" s="5"/>
      <c r="I8" s="5"/>
      <c r="J8" s="31"/>
      <c r="K8" s="31"/>
      <c r="L8" s="31"/>
    </row>
    <row r="9" spans="2:12" ht="51" x14ac:dyDescent="0.25">
      <c r="B9" s="8"/>
      <c r="C9" s="8"/>
      <c r="D9" s="8">
        <v>841</v>
      </c>
      <c r="E9" s="8"/>
      <c r="F9" s="32" t="s">
        <v>40</v>
      </c>
      <c r="G9" s="5"/>
      <c r="H9" s="5"/>
      <c r="I9" s="5"/>
      <c r="J9" s="31"/>
      <c r="K9" s="31"/>
      <c r="L9" s="31"/>
    </row>
    <row r="10" spans="2:12" ht="25.5" x14ac:dyDescent="0.25">
      <c r="B10" s="8"/>
      <c r="C10" s="8"/>
      <c r="D10" s="8"/>
      <c r="E10" s="8">
        <v>8413</v>
      </c>
      <c r="F10" s="32" t="s">
        <v>41</v>
      </c>
      <c r="G10" s="5">
        <v>0</v>
      </c>
      <c r="H10" s="5">
        <v>0</v>
      </c>
      <c r="I10" s="5"/>
      <c r="J10" s="5">
        <v>0</v>
      </c>
      <c r="K10" s="5">
        <v>0</v>
      </c>
      <c r="L10" s="5">
        <v>0</v>
      </c>
    </row>
    <row r="11" spans="2:12" x14ac:dyDescent="0.25">
      <c r="B11" s="8"/>
      <c r="C11" s="8"/>
      <c r="D11" s="8"/>
      <c r="E11" s="9" t="s">
        <v>24</v>
      </c>
      <c r="F11" s="14"/>
      <c r="G11" s="5"/>
      <c r="H11" s="5"/>
      <c r="I11" s="5"/>
      <c r="J11" s="31"/>
      <c r="K11" s="31"/>
      <c r="L11" s="31"/>
    </row>
    <row r="12" spans="2:12" ht="25.5" x14ac:dyDescent="0.25">
      <c r="B12" s="10">
        <v>5</v>
      </c>
      <c r="C12" s="11"/>
      <c r="D12" s="11"/>
      <c r="E12" s="11"/>
      <c r="F12" s="24" t="s">
        <v>9</v>
      </c>
      <c r="G12" s="5"/>
      <c r="H12" s="5"/>
      <c r="I12" s="5"/>
      <c r="J12" s="31"/>
      <c r="K12" s="31"/>
      <c r="L12" s="31"/>
    </row>
    <row r="13" spans="2:12" ht="25.5" x14ac:dyDescent="0.25">
      <c r="B13" s="12"/>
      <c r="C13" s="12">
        <v>54</v>
      </c>
      <c r="D13" s="12"/>
      <c r="E13" s="12"/>
      <c r="F13" s="25" t="s">
        <v>14</v>
      </c>
      <c r="G13" s="5"/>
      <c r="H13" s="5"/>
      <c r="I13" s="6"/>
      <c r="J13" s="31"/>
      <c r="K13" s="31"/>
      <c r="L13" s="31"/>
    </row>
    <row r="14" spans="2:12" ht="63.75" x14ac:dyDescent="0.25">
      <c r="B14" s="12"/>
      <c r="C14" s="12"/>
      <c r="D14" s="12">
        <v>541</v>
      </c>
      <c r="E14" s="32"/>
      <c r="F14" s="32" t="s">
        <v>42</v>
      </c>
      <c r="G14" s="5"/>
      <c r="H14" s="5"/>
      <c r="I14" s="6"/>
      <c r="J14" s="31"/>
      <c r="K14" s="31"/>
      <c r="L14" s="31"/>
    </row>
    <row r="15" spans="2:12" ht="38.25" x14ac:dyDescent="0.25">
      <c r="B15" s="12"/>
      <c r="C15" s="12"/>
      <c r="D15" s="12"/>
      <c r="E15" s="32">
        <v>5413</v>
      </c>
      <c r="F15" s="32" t="s">
        <v>43</v>
      </c>
      <c r="G15" s="5">
        <v>0</v>
      </c>
      <c r="H15" s="5">
        <v>0</v>
      </c>
      <c r="I15" s="5"/>
      <c r="J15" s="5">
        <v>0</v>
      </c>
      <c r="K15" s="5">
        <v>0</v>
      </c>
      <c r="L15" s="5">
        <v>0</v>
      </c>
    </row>
    <row r="16" spans="2:12" x14ac:dyDescent="0.25">
      <c r="B16" s="13" t="s">
        <v>15</v>
      </c>
      <c r="C16" s="11"/>
      <c r="D16" s="11"/>
      <c r="E16" s="11"/>
      <c r="F16" s="24" t="s">
        <v>24</v>
      </c>
      <c r="G16" s="5"/>
      <c r="H16" s="5"/>
      <c r="I16" s="5"/>
      <c r="J16" s="31"/>
      <c r="K16" s="31"/>
      <c r="L16" s="31"/>
    </row>
  </sheetData>
  <mergeCells count="4">
    <mergeCell ref="B5:F5"/>
    <mergeCell ref="B2:L2"/>
    <mergeCell ref="B3:L3"/>
    <mergeCell ref="B6:F6"/>
  </mergeCells>
  <pageMargins left="0.7" right="0.7" top="0.75" bottom="0.75" header="0.3" footer="0.3"/>
  <pageSetup paperSize="9" scale="66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H26"/>
  <sheetViews>
    <sheetView workbookViewId="0">
      <selection activeCell="H6" sqref="H6"/>
    </sheetView>
  </sheetViews>
  <sheetFormatPr defaultRowHeight="15" x14ac:dyDescent="0.25"/>
  <cols>
    <col min="2" max="2" width="37.7109375" customWidth="1"/>
    <col min="3" max="6" width="25.28515625" customWidth="1"/>
    <col min="7" max="8" width="15.7109375" customWidth="1"/>
  </cols>
  <sheetData>
    <row r="1" spans="2:8" ht="18" x14ac:dyDescent="0.25">
      <c r="B1" s="20"/>
      <c r="C1" s="20"/>
      <c r="D1" s="20"/>
      <c r="E1" s="20"/>
      <c r="F1" s="3"/>
      <c r="G1" s="3"/>
      <c r="H1" s="3"/>
    </row>
    <row r="2" spans="2:8" ht="15.75" customHeight="1" x14ac:dyDescent="0.25">
      <c r="B2" s="157" t="s">
        <v>44</v>
      </c>
      <c r="C2" s="157"/>
      <c r="D2" s="157"/>
      <c r="E2" s="157"/>
      <c r="F2" s="157"/>
      <c r="G2" s="157"/>
      <c r="H2" s="157"/>
    </row>
    <row r="3" spans="2:8" ht="18" x14ac:dyDescent="0.25">
      <c r="B3" s="20"/>
      <c r="C3" s="20"/>
      <c r="D3" s="20"/>
      <c r="E3" s="20"/>
      <c r="F3" s="3"/>
      <c r="G3" s="3"/>
      <c r="H3" s="3"/>
    </row>
    <row r="4" spans="2:8" ht="25.5" x14ac:dyDescent="0.25">
      <c r="B4" s="42" t="s">
        <v>6</v>
      </c>
      <c r="C4" s="120" t="s">
        <v>239</v>
      </c>
      <c r="D4" s="42" t="s">
        <v>231</v>
      </c>
      <c r="E4" s="120" t="s">
        <v>233</v>
      </c>
      <c r="F4" s="120" t="s">
        <v>240</v>
      </c>
      <c r="G4" s="120" t="s">
        <v>16</v>
      </c>
      <c r="H4" s="120" t="s">
        <v>48</v>
      </c>
    </row>
    <row r="5" spans="2:8" x14ac:dyDescent="0.25">
      <c r="B5" s="42">
        <v>1</v>
      </c>
      <c r="C5" s="42">
        <v>2</v>
      </c>
      <c r="D5" s="42">
        <v>3</v>
      </c>
      <c r="E5" s="42">
        <v>4</v>
      </c>
      <c r="F5" s="42">
        <v>5</v>
      </c>
      <c r="G5" s="42" t="s">
        <v>18</v>
      </c>
      <c r="H5" s="42" t="s">
        <v>90</v>
      </c>
    </row>
    <row r="6" spans="2:8" x14ac:dyDescent="0.25">
      <c r="B6" s="7" t="s">
        <v>45</v>
      </c>
      <c r="C6" s="5">
        <v>0</v>
      </c>
      <c r="D6" s="5">
        <v>0</v>
      </c>
      <c r="E6" s="5"/>
      <c r="F6" s="5">
        <v>0</v>
      </c>
      <c r="G6" s="5">
        <v>0</v>
      </c>
      <c r="H6" s="5">
        <v>0</v>
      </c>
    </row>
    <row r="7" spans="2:8" x14ac:dyDescent="0.25">
      <c r="B7" s="7" t="s">
        <v>35</v>
      </c>
      <c r="C7" s="5">
        <v>0</v>
      </c>
      <c r="D7" s="5">
        <v>0</v>
      </c>
      <c r="E7" s="5"/>
      <c r="F7" s="5">
        <v>0</v>
      </c>
      <c r="G7" s="5">
        <v>0</v>
      </c>
      <c r="H7" s="5">
        <v>0</v>
      </c>
    </row>
    <row r="8" spans="2:8" x14ac:dyDescent="0.25">
      <c r="B8" s="35" t="s">
        <v>34</v>
      </c>
      <c r="C8" s="5">
        <v>0</v>
      </c>
      <c r="D8" s="5">
        <v>0</v>
      </c>
      <c r="E8" s="5"/>
      <c r="F8" s="5">
        <v>0</v>
      </c>
      <c r="G8" s="5">
        <v>0</v>
      </c>
      <c r="H8" s="5">
        <v>0</v>
      </c>
    </row>
    <row r="9" spans="2:8" x14ac:dyDescent="0.25">
      <c r="B9" s="34" t="s">
        <v>33</v>
      </c>
      <c r="C9" s="5">
        <v>0</v>
      </c>
      <c r="D9" s="5">
        <v>0</v>
      </c>
      <c r="E9" s="5"/>
      <c r="F9" s="5">
        <v>0</v>
      </c>
      <c r="G9" s="5">
        <v>0</v>
      </c>
      <c r="H9" s="5">
        <v>0</v>
      </c>
    </row>
    <row r="10" spans="2:8" x14ac:dyDescent="0.25">
      <c r="B10" s="34" t="s">
        <v>24</v>
      </c>
      <c r="C10" s="5"/>
      <c r="D10" s="5"/>
      <c r="E10" s="5"/>
      <c r="F10" s="5"/>
      <c r="G10" s="5"/>
      <c r="H10" s="5"/>
    </row>
    <row r="11" spans="2:8" x14ac:dyDescent="0.25">
      <c r="B11" s="7" t="s">
        <v>32</v>
      </c>
      <c r="C11" s="5">
        <v>0</v>
      </c>
      <c r="D11" s="5">
        <v>0</v>
      </c>
      <c r="E11" s="5"/>
      <c r="F11" s="5">
        <v>0</v>
      </c>
      <c r="G11" s="5">
        <v>0</v>
      </c>
      <c r="H11" s="5">
        <v>0</v>
      </c>
    </row>
    <row r="12" spans="2:8" x14ac:dyDescent="0.25">
      <c r="B12" s="33" t="s">
        <v>31</v>
      </c>
      <c r="C12" s="5">
        <v>0</v>
      </c>
      <c r="D12" s="5">
        <v>0</v>
      </c>
      <c r="E12" s="5"/>
      <c r="F12" s="5">
        <v>0</v>
      </c>
      <c r="G12" s="5">
        <v>0</v>
      </c>
      <c r="H12" s="5">
        <v>0</v>
      </c>
    </row>
    <row r="13" spans="2:8" x14ac:dyDescent="0.25">
      <c r="B13" s="7" t="s">
        <v>30</v>
      </c>
      <c r="C13" s="5">
        <v>0</v>
      </c>
      <c r="D13" s="5">
        <v>0</v>
      </c>
      <c r="E13" s="5"/>
      <c r="F13" s="5">
        <v>0</v>
      </c>
      <c r="G13" s="5">
        <v>0</v>
      </c>
      <c r="H13" s="5">
        <v>0</v>
      </c>
    </row>
    <row r="14" spans="2:8" x14ac:dyDescent="0.25">
      <c r="B14" s="33" t="s">
        <v>29</v>
      </c>
      <c r="C14" s="5">
        <v>0</v>
      </c>
      <c r="D14" s="5">
        <v>0</v>
      </c>
      <c r="E14" s="5"/>
      <c r="F14" s="5">
        <v>0</v>
      </c>
      <c r="G14" s="5">
        <v>0</v>
      </c>
      <c r="H14" s="5">
        <v>0</v>
      </c>
    </row>
    <row r="15" spans="2:8" x14ac:dyDescent="0.25">
      <c r="B15" s="12" t="s">
        <v>15</v>
      </c>
      <c r="C15" s="5"/>
      <c r="D15" s="5"/>
      <c r="E15" s="5"/>
      <c r="F15" s="5"/>
      <c r="G15" s="5"/>
      <c r="H15" s="5"/>
    </row>
    <row r="16" spans="2:8" x14ac:dyDescent="0.25">
      <c r="B16" s="33"/>
      <c r="C16" s="5"/>
      <c r="D16" s="5"/>
      <c r="E16" s="5"/>
      <c r="F16" s="5"/>
      <c r="G16" s="5"/>
      <c r="H16" s="5"/>
    </row>
    <row r="17" spans="2:8" ht="15.75" customHeight="1" x14ac:dyDescent="0.25">
      <c r="B17" s="7" t="s">
        <v>46</v>
      </c>
      <c r="C17" s="5">
        <v>0</v>
      </c>
      <c r="D17" s="5">
        <v>0</v>
      </c>
      <c r="E17" s="5"/>
      <c r="F17" s="5">
        <v>0</v>
      </c>
      <c r="G17" s="5">
        <v>0</v>
      </c>
      <c r="H17" s="5">
        <v>0</v>
      </c>
    </row>
    <row r="18" spans="2:8" ht="15.75" customHeight="1" x14ac:dyDescent="0.25">
      <c r="B18" s="7" t="s">
        <v>35</v>
      </c>
      <c r="C18" s="5">
        <v>0</v>
      </c>
      <c r="D18" s="5">
        <v>0</v>
      </c>
      <c r="E18" s="5"/>
      <c r="F18" s="5">
        <v>0</v>
      </c>
      <c r="G18" s="5">
        <v>0</v>
      </c>
      <c r="H18" s="5">
        <v>0</v>
      </c>
    </row>
    <row r="19" spans="2:8" x14ac:dyDescent="0.25">
      <c r="B19" s="35" t="s">
        <v>34</v>
      </c>
      <c r="C19" s="5">
        <v>0</v>
      </c>
      <c r="D19" s="5">
        <v>0</v>
      </c>
      <c r="E19" s="5"/>
      <c r="F19" s="5">
        <v>0</v>
      </c>
      <c r="G19" s="5">
        <v>0</v>
      </c>
      <c r="H19" s="5">
        <v>0</v>
      </c>
    </row>
    <row r="20" spans="2:8" x14ac:dyDescent="0.25">
      <c r="B20" s="34" t="s">
        <v>33</v>
      </c>
      <c r="C20" s="5">
        <v>0</v>
      </c>
      <c r="D20" s="5">
        <v>0</v>
      </c>
      <c r="E20" s="5"/>
      <c r="F20" s="5">
        <v>0</v>
      </c>
      <c r="G20" s="5">
        <v>0</v>
      </c>
      <c r="H20" s="5">
        <v>0</v>
      </c>
    </row>
    <row r="21" spans="2:8" x14ac:dyDescent="0.25">
      <c r="B21" s="34" t="s">
        <v>24</v>
      </c>
      <c r="C21" s="5"/>
      <c r="D21" s="5"/>
      <c r="E21" s="5"/>
      <c r="F21" s="5"/>
      <c r="G21" s="5"/>
      <c r="H21" s="5"/>
    </row>
    <row r="22" spans="2:8" x14ac:dyDescent="0.25">
      <c r="B22" s="7" t="s">
        <v>32</v>
      </c>
      <c r="C22" s="5">
        <v>0</v>
      </c>
      <c r="D22" s="5">
        <v>0</v>
      </c>
      <c r="E22" s="5"/>
      <c r="F22" s="5">
        <v>0</v>
      </c>
      <c r="G22" s="5">
        <v>0</v>
      </c>
      <c r="H22" s="5">
        <v>0</v>
      </c>
    </row>
    <row r="23" spans="2:8" x14ac:dyDescent="0.25">
      <c r="B23" s="33" t="s">
        <v>31</v>
      </c>
      <c r="C23" s="5">
        <v>0</v>
      </c>
      <c r="D23" s="5">
        <v>0</v>
      </c>
      <c r="E23" s="5"/>
      <c r="F23" s="5">
        <v>0</v>
      </c>
      <c r="G23" s="5">
        <v>0</v>
      </c>
      <c r="H23" s="5">
        <v>0</v>
      </c>
    </row>
    <row r="24" spans="2:8" x14ac:dyDescent="0.25">
      <c r="B24" s="7" t="s">
        <v>30</v>
      </c>
      <c r="C24" s="5">
        <v>0</v>
      </c>
      <c r="D24" s="5">
        <v>0</v>
      </c>
      <c r="E24" s="5"/>
      <c r="F24" s="5">
        <v>0</v>
      </c>
      <c r="G24" s="5">
        <v>0</v>
      </c>
      <c r="H24" s="5">
        <v>0</v>
      </c>
    </row>
    <row r="25" spans="2:8" x14ac:dyDescent="0.25">
      <c r="B25" s="33" t="s">
        <v>29</v>
      </c>
      <c r="C25" s="5">
        <v>0</v>
      </c>
      <c r="D25" s="5">
        <v>0</v>
      </c>
      <c r="E25" s="5"/>
      <c r="F25" s="5">
        <v>0</v>
      </c>
      <c r="G25" s="5">
        <v>0</v>
      </c>
      <c r="H25" s="5">
        <v>0</v>
      </c>
    </row>
    <row r="26" spans="2:8" x14ac:dyDescent="0.25">
      <c r="B26" s="12" t="s">
        <v>15</v>
      </c>
      <c r="C26" s="5"/>
      <c r="D26" s="5"/>
      <c r="E26" s="5"/>
      <c r="F26" s="5"/>
      <c r="G26" s="5"/>
      <c r="H26" s="5"/>
    </row>
  </sheetData>
  <mergeCells count="1">
    <mergeCell ref="B2:H2"/>
  </mergeCells>
  <pageMargins left="0.7" right="0.7" top="0.75" bottom="0.75" header="0.3" footer="0.3"/>
  <pageSetup paperSize="9" scale="73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810"/>
  <sheetViews>
    <sheetView tabSelected="1" topLeftCell="A779" workbookViewId="0">
      <selection activeCell="A603" sqref="A603:XFD608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23.42578125" customWidth="1"/>
    <col min="5" max="5" width="37.42578125" customWidth="1"/>
    <col min="6" max="8" width="25.28515625" customWidth="1"/>
    <col min="9" max="9" width="15.7109375" style="115" customWidth="1"/>
  </cols>
  <sheetData>
    <row r="1" spans="2:9" ht="18" x14ac:dyDescent="0.25">
      <c r="B1" s="2"/>
      <c r="C1" s="2"/>
      <c r="D1" s="2"/>
      <c r="E1" s="2"/>
      <c r="F1" s="2"/>
      <c r="G1" s="2"/>
      <c r="H1" s="2"/>
      <c r="I1" s="108"/>
    </row>
    <row r="2" spans="2:9" ht="18" customHeight="1" x14ac:dyDescent="0.25">
      <c r="B2" s="157" t="s">
        <v>10</v>
      </c>
      <c r="C2" s="260"/>
      <c r="D2" s="260"/>
      <c r="E2" s="260"/>
      <c r="F2" s="260"/>
      <c r="G2" s="260"/>
      <c r="H2" s="260"/>
      <c r="I2" s="260"/>
    </row>
    <row r="3" spans="2:9" ht="18" x14ac:dyDescent="0.25">
      <c r="B3" s="2"/>
      <c r="C3" s="2"/>
      <c r="D3" s="2"/>
      <c r="E3" s="2"/>
      <c r="F3" s="2"/>
      <c r="G3" s="2"/>
      <c r="H3" s="2"/>
      <c r="I3" s="108"/>
    </row>
    <row r="4" spans="2:9" ht="15.75" x14ac:dyDescent="0.25">
      <c r="B4" s="262" t="s">
        <v>65</v>
      </c>
      <c r="C4" s="262"/>
      <c r="D4" s="262"/>
      <c r="E4" s="262"/>
      <c r="F4" s="262"/>
      <c r="G4" s="262"/>
      <c r="H4" s="262"/>
      <c r="I4" s="262"/>
    </row>
    <row r="5" spans="2:9" ht="18" x14ac:dyDescent="0.25">
      <c r="B5" s="20"/>
      <c r="C5" s="20"/>
      <c r="D5" s="20"/>
      <c r="E5" s="20"/>
      <c r="F5" s="20"/>
      <c r="G5" s="20"/>
      <c r="H5" s="20"/>
      <c r="I5" s="108"/>
    </row>
    <row r="6" spans="2:9" ht="25.5" x14ac:dyDescent="0.25">
      <c r="B6" s="167" t="s">
        <v>6</v>
      </c>
      <c r="C6" s="168"/>
      <c r="D6" s="168"/>
      <c r="E6" s="169"/>
      <c r="F6" s="42" t="s">
        <v>231</v>
      </c>
      <c r="G6" s="42" t="s">
        <v>232</v>
      </c>
      <c r="H6" s="42" t="s">
        <v>249</v>
      </c>
      <c r="I6" s="109" t="s">
        <v>48</v>
      </c>
    </row>
    <row r="7" spans="2:9" s="30" customFormat="1" ht="15.75" customHeight="1" x14ac:dyDescent="0.2">
      <c r="B7" s="263">
        <v>1</v>
      </c>
      <c r="C7" s="264"/>
      <c r="D7" s="264"/>
      <c r="E7" s="265"/>
      <c r="F7" s="43">
        <v>2</v>
      </c>
      <c r="G7" s="43">
        <v>3</v>
      </c>
      <c r="H7" s="43">
        <v>4</v>
      </c>
      <c r="I7" s="110" t="s">
        <v>206</v>
      </c>
    </row>
    <row r="8" spans="2:9" s="30" customFormat="1" ht="45" customHeight="1" x14ac:dyDescent="0.2">
      <c r="B8" s="272">
        <v>11461</v>
      </c>
      <c r="C8" s="272"/>
      <c r="D8" s="272"/>
      <c r="E8" s="90" t="s">
        <v>205</v>
      </c>
      <c r="F8" s="92">
        <f>SUM(F9+F21+F34)</f>
        <v>2191652.5</v>
      </c>
      <c r="G8" s="92">
        <f>SUM(G9+G21+G34)</f>
        <v>0</v>
      </c>
      <c r="H8" s="102">
        <f>SUM(H9+H21+H34)</f>
        <v>2042853.13</v>
      </c>
      <c r="I8" s="111">
        <f>SUM(H8/F8*100)</f>
        <v>93.210631247426306</v>
      </c>
    </row>
    <row r="9" spans="2:9" s="45" customFormat="1" ht="15" customHeight="1" x14ac:dyDescent="0.25">
      <c r="B9" s="254" t="s">
        <v>142</v>
      </c>
      <c r="C9" s="255"/>
      <c r="D9" s="256"/>
      <c r="E9" s="266" t="s">
        <v>143</v>
      </c>
      <c r="F9" s="217">
        <f>SUM(F11)</f>
        <v>1400</v>
      </c>
      <c r="G9" s="217">
        <f>SUM(G11)</f>
        <v>0</v>
      </c>
      <c r="H9" s="217">
        <f>SUM(H11)</f>
        <v>1400</v>
      </c>
      <c r="I9" s="219">
        <f t="shared" ref="I9:I18" si="0">SUM(H9/F9*100)</f>
        <v>100</v>
      </c>
    </row>
    <row r="10" spans="2:9" s="45" customFormat="1" ht="15" customHeight="1" x14ac:dyDescent="0.25">
      <c r="B10" s="257"/>
      <c r="C10" s="258"/>
      <c r="D10" s="259"/>
      <c r="E10" s="267"/>
      <c r="F10" s="218"/>
      <c r="G10" s="218"/>
      <c r="H10" s="218"/>
      <c r="I10" s="220" t="e">
        <f t="shared" si="0"/>
        <v>#DIV/0!</v>
      </c>
    </row>
    <row r="11" spans="2:9" s="45" customFormat="1" ht="15" customHeight="1" x14ac:dyDescent="0.25">
      <c r="B11" s="231" t="s">
        <v>144</v>
      </c>
      <c r="C11" s="232"/>
      <c r="D11" s="233"/>
      <c r="E11" s="268" t="s">
        <v>145</v>
      </c>
      <c r="F11" s="221">
        <f>SUM(F13)</f>
        <v>1400</v>
      </c>
      <c r="G11" s="221">
        <f>SUM(G13)</f>
        <v>0</v>
      </c>
      <c r="H11" s="221">
        <f>SUM(H13)</f>
        <v>1400</v>
      </c>
      <c r="I11" s="223">
        <f t="shared" si="0"/>
        <v>100</v>
      </c>
    </row>
    <row r="12" spans="2:9" s="45" customFormat="1" ht="15" customHeight="1" x14ac:dyDescent="0.25">
      <c r="B12" s="234"/>
      <c r="C12" s="235"/>
      <c r="D12" s="236"/>
      <c r="E12" s="269"/>
      <c r="F12" s="222"/>
      <c r="G12" s="222"/>
      <c r="H12" s="222"/>
      <c r="I12" s="224" t="e">
        <f t="shared" si="0"/>
        <v>#DIV/0!</v>
      </c>
    </row>
    <row r="13" spans="2:9" s="45" customFormat="1" ht="15" customHeight="1" x14ac:dyDescent="0.25">
      <c r="B13" s="182" t="s">
        <v>146</v>
      </c>
      <c r="C13" s="183"/>
      <c r="D13" s="184"/>
      <c r="E13" s="270" t="s">
        <v>147</v>
      </c>
      <c r="F13" s="215">
        <f>SUM(F15)</f>
        <v>1400</v>
      </c>
      <c r="G13" s="215">
        <f>SUM(G15)</f>
        <v>0</v>
      </c>
      <c r="H13" s="215">
        <f>SUM(H15)</f>
        <v>1400</v>
      </c>
      <c r="I13" s="213">
        <f t="shared" si="0"/>
        <v>100</v>
      </c>
    </row>
    <row r="14" spans="2:9" s="45" customFormat="1" ht="15" customHeight="1" x14ac:dyDescent="0.25">
      <c r="B14" s="185"/>
      <c r="C14" s="186"/>
      <c r="D14" s="187"/>
      <c r="E14" s="271"/>
      <c r="F14" s="216"/>
      <c r="G14" s="216"/>
      <c r="H14" s="216"/>
      <c r="I14" s="214" t="e">
        <f t="shared" si="0"/>
        <v>#DIV/0!</v>
      </c>
    </row>
    <row r="15" spans="2:9" s="45" customFormat="1" ht="15" customHeight="1" x14ac:dyDescent="0.25">
      <c r="B15" s="190">
        <v>3</v>
      </c>
      <c r="C15" s="191"/>
      <c r="D15" s="192"/>
      <c r="E15" s="190" t="s">
        <v>3</v>
      </c>
      <c r="F15" s="215">
        <f>SUM(F17)</f>
        <v>1400</v>
      </c>
      <c r="G15" s="215">
        <f>SUM(G17)</f>
        <v>0</v>
      </c>
      <c r="H15" s="215">
        <f>SUM(H17)</f>
        <v>1400</v>
      </c>
      <c r="I15" s="213">
        <f t="shared" si="0"/>
        <v>100</v>
      </c>
    </row>
    <row r="16" spans="2:9" s="45" customFormat="1" ht="15" customHeight="1" x14ac:dyDescent="0.25">
      <c r="B16" s="193"/>
      <c r="C16" s="194"/>
      <c r="D16" s="195"/>
      <c r="E16" s="193"/>
      <c r="F16" s="216"/>
      <c r="G16" s="216"/>
      <c r="H16" s="216"/>
      <c r="I16" s="214" t="e">
        <f t="shared" si="0"/>
        <v>#DIV/0!</v>
      </c>
    </row>
    <row r="17" spans="2:9" s="45" customFormat="1" ht="15" customHeight="1" x14ac:dyDescent="0.25">
      <c r="B17" s="190">
        <v>32</v>
      </c>
      <c r="C17" s="191"/>
      <c r="D17" s="192"/>
      <c r="E17" s="201" t="s">
        <v>12</v>
      </c>
      <c r="F17" s="229">
        <v>1400</v>
      </c>
      <c r="G17" s="229">
        <v>0</v>
      </c>
      <c r="H17" s="229">
        <f>SUM(H19)</f>
        <v>1400</v>
      </c>
      <c r="I17" s="213">
        <f t="shared" si="0"/>
        <v>100</v>
      </c>
    </row>
    <row r="18" spans="2:9" s="45" customFormat="1" ht="15" customHeight="1" x14ac:dyDescent="0.25">
      <c r="B18" s="193"/>
      <c r="C18" s="194"/>
      <c r="D18" s="195"/>
      <c r="E18" s="201"/>
      <c r="F18" s="230"/>
      <c r="G18" s="230"/>
      <c r="H18" s="230"/>
      <c r="I18" s="214" t="e">
        <f t="shared" si="0"/>
        <v>#DIV/0!</v>
      </c>
    </row>
    <row r="19" spans="2:9" s="45" customFormat="1" ht="30" customHeight="1" x14ac:dyDescent="0.25">
      <c r="B19" s="201">
        <v>329</v>
      </c>
      <c r="C19" s="201"/>
      <c r="D19" s="201"/>
      <c r="E19" s="89" t="s">
        <v>208</v>
      </c>
      <c r="F19" s="93"/>
      <c r="G19" s="46"/>
      <c r="H19" s="99">
        <f>SUM(H20)</f>
        <v>1400</v>
      </c>
      <c r="I19" s="112"/>
    </row>
    <row r="20" spans="2:9" s="45" customFormat="1" ht="30" customHeight="1" x14ac:dyDescent="0.25">
      <c r="B20" s="251">
        <v>3299</v>
      </c>
      <c r="C20" s="252"/>
      <c r="D20" s="253"/>
      <c r="E20" s="89" t="s">
        <v>208</v>
      </c>
      <c r="F20" s="93"/>
      <c r="G20" s="46"/>
      <c r="H20" s="99">
        <v>1400</v>
      </c>
      <c r="I20" s="112"/>
    </row>
    <row r="21" spans="2:9" x14ac:dyDescent="0.25">
      <c r="B21" s="254" t="s">
        <v>148</v>
      </c>
      <c r="C21" s="255"/>
      <c r="D21" s="256"/>
      <c r="E21" s="254" t="s">
        <v>149</v>
      </c>
      <c r="F21" s="239">
        <f>SUM(F23)</f>
        <v>300</v>
      </c>
      <c r="G21" s="239">
        <f>SUM(G23)</f>
        <v>0</v>
      </c>
      <c r="H21" s="225">
        <f>SUM(H23)</f>
        <v>0</v>
      </c>
      <c r="I21" s="227">
        <f t="shared" ref="I21:I31" si="1">SUM(H21/F21*100)</f>
        <v>0</v>
      </c>
    </row>
    <row r="22" spans="2:9" x14ac:dyDescent="0.25">
      <c r="B22" s="257"/>
      <c r="C22" s="258"/>
      <c r="D22" s="259"/>
      <c r="E22" s="257"/>
      <c r="F22" s="240"/>
      <c r="G22" s="240"/>
      <c r="H22" s="226"/>
      <c r="I22" s="228" t="e">
        <f t="shared" si="1"/>
        <v>#DIV/0!</v>
      </c>
    </row>
    <row r="23" spans="2:9" x14ac:dyDescent="0.25">
      <c r="B23" s="231" t="s">
        <v>150</v>
      </c>
      <c r="C23" s="232"/>
      <c r="D23" s="233"/>
      <c r="E23" s="237" t="s">
        <v>151</v>
      </c>
      <c r="F23" s="206">
        <f>SUM(F25)</f>
        <v>300</v>
      </c>
      <c r="G23" s="206">
        <f>SUM(G25)</f>
        <v>0</v>
      </c>
      <c r="H23" s="208">
        <f>SUM(H25)</f>
        <v>0</v>
      </c>
      <c r="I23" s="204">
        <f t="shared" si="1"/>
        <v>0</v>
      </c>
    </row>
    <row r="24" spans="2:9" x14ac:dyDescent="0.25">
      <c r="B24" s="234"/>
      <c r="C24" s="235"/>
      <c r="D24" s="236"/>
      <c r="E24" s="238"/>
      <c r="F24" s="207"/>
      <c r="G24" s="207"/>
      <c r="H24" s="209"/>
      <c r="I24" s="205" t="e">
        <f t="shared" si="1"/>
        <v>#DIV/0!</v>
      </c>
    </row>
    <row r="25" spans="2:9" x14ac:dyDescent="0.25">
      <c r="B25" s="182" t="s">
        <v>146</v>
      </c>
      <c r="C25" s="183"/>
      <c r="D25" s="184"/>
      <c r="E25" s="182" t="s">
        <v>147</v>
      </c>
      <c r="F25" s="178">
        <f>SUM(F27)</f>
        <v>300</v>
      </c>
      <c r="G25" s="178">
        <f>SUM(G27)</f>
        <v>0</v>
      </c>
      <c r="H25" s="172">
        <f>SUM(H27)</f>
        <v>0</v>
      </c>
      <c r="I25" s="174">
        <f t="shared" si="1"/>
        <v>0</v>
      </c>
    </row>
    <row r="26" spans="2:9" x14ac:dyDescent="0.25">
      <c r="B26" s="185"/>
      <c r="C26" s="186"/>
      <c r="D26" s="187"/>
      <c r="E26" s="185"/>
      <c r="F26" s="179"/>
      <c r="G26" s="179"/>
      <c r="H26" s="173"/>
      <c r="I26" s="175" t="e">
        <f t="shared" si="1"/>
        <v>#DIV/0!</v>
      </c>
    </row>
    <row r="27" spans="2:9" x14ac:dyDescent="0.25">
      <c r="B27" s="190">
        <v>3</v>
      </c>
      <c r="C27" s="191"/>
      <c r="D27" s="192"/>
      <c r="E27" s="190" t="s">
        <v>3</v>
      </c>
      <c r="F27" s="178">
        <f>SUM(F30)</f>
        <v>300</v>
      </c>
      <c r="G27" s="178">
        <f>SUM(G30)</f>
        <v>0</v>
      </c>
      <c r="H27" s="172">
        <f>SUM(H30)</f>
        <v>0</v>
      </c>
      <c r="I27" s="174">
        <f t="shared" si="1"/>
        <v>0</v>
      </c>
    </row>
    <row r="28" spans="2:9" x14ac:dyDescent="0.25">
      <c r="B28" s="193"/>
      <c r="C28" s="194"/>
      <c r="D28" s="195"/>
      <c r="E28" s="193"/>
      <c r="F28" s="179"/>
      <c r="G28" s="179"/>
      <c r="H28" s="173"/>
      <c r="I28" s="175" t="e">
        <f t="shared" si="1"/>
        <v>#DIV/0!</v>
      </c>
    </row>
    <row r="29" spans="2:9" ht="15" hidden="1" customHeight="1" x14ac:dyDescent="0.25">
      <c r="B29" s="273">
        <v>31</v>
      </c>
      <c r="C29" s="274"/>
      <c r="D29" s="275"/>
      <c r="E29" s="47" t="s">
        <v>4</v>
      </c>
      <c r="F29" s="31"/>
      <c r="G29" s="31"/>
      <c r="H29" s="103"/>
      <c r="I29" s="104" t="e">
        <f t="shared" si="1"/>
        <v>#DIV/0!</v>
      </c>
    </row>
    <row r="30" spans="2:9" x14ac:dyDescent="0.25">
      <c r="B30" s="190">
        <v>32</v>
      </c>
      <c r="C30" s="191"/>
      <c r="D30" s="192"/>
      <c r="E30" s="190" t="s">
        <v>12</v>
      </c>
      <c r="F30" s="178">
        <v>300</v>
      </c>
      <c r="G30" s="178">
        <v>0</v>
      </c>
      <c r="H30" s="172">
        <f>SUM(H32)</f>
        <v>0</v>
      </c>
      <c r="I30" s="174">
        <f t="shared" si="1"/>
        <v>0</v>
      </c>
    </row>
    <row r="31" spans="2:9" x14ac:dyDescent="0.25">
      <c r="B31" s="193"/>
      <c r="C31" s="194"/>
      <c r="D31" s="195"/>
      <c r="E31" s="193"/>
      <c r="F31" s="179"/>
      <c r="G31" s="179"/>
      <c r="H31" s="173"/>
      <c r="I31" s="175" t="e">
        <f t="shared" si="1"/>
        <v>#DIV/0!</v>
      </c>
    </row>
    <row r="32" spans="2:9" ht="30" customHeight="1" x14ac:dyDescent="0.25">
      <c r="B32" s="201">
        <v>322</v>
      </c>
      <c r="C32" s="201"/>
      <c r="D32" s="201"/>
      <c r="E32" s="89" t="s">
        <v>209</v>
      </c>
      <c r="F32" s="94"/>
      <c r="G32" s="100"/>
      <c r="H32" s="103">
        <f>SUM(H33)</f>
        <v>0</v>
      </c>
      <c r="I32" s="104"/>
    </row>
    <row r="33" spans="2:9" ht="30" customHeight="1" x14ac:dyDescent="0.25">
      <c r="B33" s="201">
        <v>3222</v>
      </c>
      <c r="C33" s="201"/>
      <c r="D33" s="201"/>
      <c r="E33" s="89" t="s">
        <v>117</v>
      </c>
      <c r="F33" s="94"/>
      <c r="G33" s="100"/>
      <c r="H33" s="103">
        <v>0</v>
      </c>
      <c r="I33" s="104"/>
    </row>
    <row r="34" spans="2:9" x14ac:dyDescent="0.25">
      <c r="B34" s="254" t="s">
        <v>152</v>
      </c>
      <c r="C34" s="255"/>
      <c r="D34" s="256"/>
      <c r="E34" s="254" t="s">
        <v>153</v>
      </c>
      <c r="F34" s="239">
        <f>SUM(F36+F158+F172+F186+F200+F214+F258+F270+F448+F564+F579+F681+F691+F701+F721+F733+F755+F777+F789)</f>
        <v>2189952.5</v>
      </c>
      <c r="G34" s="239">
        <f>SUM(G36+G158+G172+G186+G200+G214+G258+G270+G448+G564+G579+G681+G691+G701+G721+G733+G755+G777+G789)</f>
        <v>0</v>
      </c>
      <c r="H34" s="239">
        <f>SUM(H36+H158+H172+H186+H200+H214+H258+H270+H448+H564+H579+H681+H691+H701+H721+H733+H755+H777+H789)</f>
        <v>2041453.13</v>
      </c>
      <c r="I34" s="227">
        <f t="shared" ref="I34:I43" si="2">SUM(H34/F34*100)</f>
        <v>93.219059774127516</v>
      </c>
    </row>
    <row r="35" spans="2:9" x14ac:dyDescent="0.25">
      <c r="B35" s="257"/>
      <c r="C35" s="258"/>
      <c r="D35" s="259"/>
      <c r="E35" s="257"/>
      <c r="F35" s="240"/>
      <c r="G35" s="240"/>
      <c r="H35" s="240"/>
      <c r="I35" s="228" t="e">
        <f t="shared" si="2"/>
        <v>#DIV/0!</v>
      </c>
    </row>
    <row r="36" spans="2:9" x14ac:dyDescent="0.25">
      <c r="B36" s="231" t="s">
        <v>154</v>
      </c>
      <c r="C36" s="232"/>
      <c r="D36" s="233"/>
      <c r="E36" s="237" t="s">
        <v>155</v>
      </c>
      <c r="F36" s="206">
        <f>SUM(F38+F96+F122+F140)</f>
        <v>1574300.8800000001</v>
      </c>
      <c r="G36" s="206">
        <f>SUM(G38+G96+G122+G140)</f>
        <v>0</v>
      </c>
      <c r="H36" s="208">
        <f>SUM(H38+H96+H122+H140)</f>
        <v>1505584.64</v>
      </c>
      <c r="I36" s="204">
        <f t="shared" si="2"/>
        <v>95.635126622046968</v>
      </c>
    </row>
    <row r="37" spans="2:9" x14ac:dyDescent="0.25">
      <c r="B37" s="234"/>
      <c r="C37" s="235"/>
      <c r="D37" s="236"/>
      <c r="E37" s="238"/>
      <c r="F37" s="207"/>
      <c r="G37" s="207"/>
      <c r="H37" s="209"/>
      <c r="I37" s="205" t="e">
        <f t="shared" si="2"/>
        <v>#DIV/0!</v>
      </c>
    </row>
    <row r="38" spans="2:9" x14ac:dyDescent="0.25">
      <c r="B38" s="182" t="s">
        <v>156</v>
      </c>
      <c r="C38" s="183"/>
      <c r="D38" s="184"/>
      <c r="E38" s="182" t="s">
        <v>157</v>
      </c>
      <c r="F38" s="178">
        <f>SUM(F40)</f>
        <v>71592.070000000007</v>
      </c>
      <c r="G38" s="178">
        <f>SUM(G40)</f>
        <v>0</v>
      </c>
      <c r="H38" s="172">
        <f>SUM(H40)</f>
        <v>71340.930000000008</v>
      </c>
      <c r="I38" s="174">
        <f t="shared" si="2"/>
        <v>99.649206958256684</v>
      </c>
    </row>
    <row r="39" spans="2:9" x14ac:dyDescent="0.25">
      <c r="B39" s="185"/>
      <c r="C39" s="186"/>
      <c r="D39" s="187"/>
      <c r="E39" s="185"/>
      <c r="F39" s="179"/>
      <c r="G39" s="179"/>
      <c r="H39" s="173"/>
      <c r="I39" s="175" t="e">
        <f t="shared" si="2"/>
        <v>#DIV/0!</v>
      </c>
    </row>
    <row r="40" spans="2:9" x14ac:dyDescent="0.25">
      <c r="B40" s="190">
        <v>3</v>
      </c>
      <c r="C40" s="191"/>
      <c r="D40" s="192"/>
      <c r="E40" s="190" t="s">
        <v>3</v>
      </c>
      <c r="F40" s="178">
        <f>SUM(F42+F90)</f>
        <v>71592.070000000007</v>
      </c>
      <c r="G40" s="178">
        <f>SUM(G42+G90)</f>
        <v>0</v>
      </c>
      <c r="H40" s="178">
        <f t="shared" ref="H40" si="3">SUM(H42+H90)</f>
        <v>71340.930000000008</v>
      </c>
      <c r="I40" s="174">
        <f t="shared" si="2"/>
        <v>99.649206958256684</v>
      </c>
    </row>
    <row r="41" spans="2:9" x14ac:dyDescent="0.25">
      <c r="B41" s="193"/>
      <c r="C41" s="194"/>
      <c r="D41" s="195"/>
      <c r="E41" s="193"/>
      <c r="F41" s="179"/>
      <c r="G41" s="179"/>
      <c r="H41" s="179"/>
      <c r="I41" s="175" t="e">
        <f t="shared" si="2"/>
        <v>#DIV/0!</v>
      </c>
    </row>
    <row r="42" spans="2:9" x14ac:dyDescent="0.25">
      <c r="B42" s="190">
        <v>32</v>
      </c>
      <c r="C42" s="191"/>
      <c r="D42" s="192"/>
      <c r="E42" s="190" t="s">
        <v>12</v>
      </c>
      <c r="F42" s="178">
        <v>70892.070000000007</v>
      </c>
      <c r="G42" s="178">
        <v>0</v>
      </c>
      <c r="H42" s="178">
        <f t="shared" ref="H42" si="4">SUM(H44+H50+H60+H80)</f>
        <v>70640.930000000008</v>
      </c>
      <c r="I42" s="174">
        <f t="shared" si="2"/>
        <v>99.645743169863707</v>
      </c>
    </row>
    <row r="43" spans="2:9" x14ac:dyDescent="0.25">
      <c r="B43" s="193"/>
      <c r="C43" s="194"/>
      <c r="D43" s="195"/>
      <c r="E43" s="193"/>
      <c r="F43" s="179"/>
      <c r="G43" s="179"/>
      <c r="H43" s="179"/>
      <c r="I43" s="175" t="e">
        <f t="shared" si="2"/>
        <v>#DIV/0!</v>
      </c>
    </row>
    <row r="44" spans="2:9" x14ac:dyDescent="0.25">
      <c r="B44" s="190">
        <v>321</v>
      </c>
      <c r="C44" s="191"/>
      <c r="D44" s="192"/>
      <c r="E44" s="196" t="s">
        <v>27</v>
      </c>
      <c r="F44" s="178"/>
      <c r="G44" s="178"/>
      <c r="H44" s="178">
        <f>SUM(H46+H48)</f>
        <v>4007.6</v>
      </c>
      <c r="I44" s="174"/>
    </row>
    <row r="45" spans="2:9" x14ac:dyDescent="0.25">
      <c r="B45" s="193"/>
      <c r="C45" s="194"/>
      <c r="D45" s="195"/>
      <c r="E45" s="197"/>
      <c r="F45" s="179"/>
      <c r="G45" s="179"/>
      <c r="H45" s="179"/>
      <c r="I45" s="175"/>
    </row>
    <row r="46" spans="2:9" x14ac:dyDescent="0.25">
      <c r="B46" s="190">
        <v>3211</v>
      </c>
      <c r="C46" s="191"/>
      <c r="D46" s="192"/>
      <c r="E46" s="190" t="s">
        <v>28</v>
      </c>
      <c r="F46" s="178"/>
      <c r="G46" s="170"/>
      <c r="H46" s="172">
        <v>3300</v>
      </c>
      <c r="I46" s="174"/>
    </row>
    <row r="47" spans="2:9" x14ac:dyDescent="0.25">
      <c r="B47" s="193"/>
      <c r="C47" s="194"/>
      <c r="D47" s="195"/>
      <c r="E47" s="193"/>
      <c r="F47" s="179"/>
      <c r="G47" s="171"/>
      <c r="H47" s="173"/>
      <c r="I47" s="175"/>
    </row>
    <row r="48" spans="2:9" x14ac:dyDescent="0.25">
      <c r="B48" s="190">
        <v>3213</v>
      </c>
      <c r="C48" s="191"/>
      <c r="D48" s="192"/>
      <c r="E48" s="190" t="s">
        <v>120</v>
      </c>
      <c r="F48" s="178"/>
      <c r="G48" s="170"/>
      <c r="H48" s="172">
        <v>707.6</v>
      </c>
      <c r="I48" s="174"/>
    </row>
    <row r="49" spans="2:9" x14ac:dyDescent="0.25">
      <c r="B49" s="193"/>
      <c r="C49" s="194"/>
      <c r="D49" s="195"/>
      <c r="E49" s="193"/>
      <c r="F49" s="179"/>
      <c r="G49" s="171"/>
      <c r="H49" s="173"/>
      <c r="I49" s="175"/>
    </row>
    <row r="50" spans="2:9" x14ac:dyDescent="0.25">
      <c r="B50" s="182">
        <v>322</v>
      </c>
      <c r="C50" s="183"/>
      <c r="D50" s="184"/>
      <c r="E50" s="188" t="s">
        <v>209</v>
      </c>
      <c r="F50" s="178"/>
      <c r="G50" s="178"/>
      <c r="H50" s="178">
        <f>SUM(H52:H59)</f>
        <v>32048.090000000004</v>
      </c>
      <c r="I50" s="174"/>
    </row>
    <row r="51" spans="2:9" x14ac:dyDescent="0.25">
      <c r="B51" s="185"/>
      <c r="C51" s="186"/>
      <c r="D51" s="187"/>
      <c r="E51" s="189"/>
      <c r="F51" s="179"/>
      <c r="G51" s="179"/>
      <c r="H51" s="179"/>
      <c r="I51" s="175"/>
    </row>
    <row r="52" spans="2:9" x14ac:dyDescent="0.25">
      <c r="B52" s="190">
        <v>3221</v>
      </c>
      <c r="C52" s="191"/>
      <c r="D52" s="192"/>
      <c r="E52" s="188" t="s">
        <v>216</v>
      </c>
      <c r="F52" s="178"/>
      <c r="G52" s="170"/>
      <c r="H52" s="172">
        <v>10707.97</v>
      </c>
      <c r="I52" s="174"/>
    </row>
    <row r="53" spans="2:9" x14ac:dyDescent="0.25">
      <c r="B53" s="193"/>
      <c r="C53" s="194"/>
      <c r="D53" s="195"/>
      <c r="E53" s="189"/>
      <c r="F53" s="179"/>
      <c r="G53" s="171"/>
      <c r="H53" s="173"/>
      <c r="I53" s="175"/>
    </row>
    <row r="54" spans="2:9" x14ac:dyDescent="0.25">
      <c r="B54" s="190">
        <v>3223</v>
      </c>
      <c r="C54" s="191"/>
      <c r="D54" s="192"/>
      <c r="E54" s="188" t="s">
        <v>118</v>
      </c>
      <c r="F54" s="178"/>
      <c r="G54" s="170"/>
      <c r="H54" s="172">
        <v>20000</v>
      </c>
      <c r="I54" s="174"/>
    </row>
    <row r="55" spans="2:9" x14ac:dyDescent="0.25">
      <c r="B55" s="193"/>
      <c r="C55" s="194"/>
      <c r="D55" s="195"/>
      <c r="E55" s="189"/>
      <c r="F55" s="179"/>
      <c r="G55" s="171"/>
      <c r="H55" s="173"/>
      <c r="I55" s="175"/>
    </row>
    <row r="56" spans="2:9" x14ac:dyDescent="0.25">
      <c r="B56" s="190">
        <v>3224</v>
      </c>
      <c r="C56" s="191"/>
      <c r="D56" s="192"/>
      <c r="E56" s="188" t="s">
        <v>219</v>
      </c>
      <c r="F56" s="178"/>
      <c r="G56" s="170"/>
      <c r="H56" s="172">
        <v>771.38</v>
      </c>
      <c r="I56" s="174"/>
    </row>
    <row r="57" spans="2:9" x14ac:dyDescent="0.25">
      <c r="B57" s="193"/>
      <c r="C57" s="194"/>
      <c r="D57" s="195"/>
      <c r="E57" s="189"/>
      <c r="F57" s="179"/>
      <c r="G57" s="171"/>
      <c r="H57" s="173"/>
      <c r="I57" s="175"/>
    </row>
    <row r="58" spans="2:9" x14ac:dyDescent="0.25">
      <c r="B58" s="190">
        <v>3225</v>
      </c>
      <c r="C58" s="191"/>
      <c r="D58" s="192"/>
      <c r="E58" s="188" t="s">
        <v>96</v>
      </c>
      <c r="F58" s="178"/>
      <c r="G58" s="170"/>
      <c r="H58" s="172">
        <v>568.74</v>
      </c>
      <c r="I58" s="174"/>
    </row>
    <row r="59" spans="2:9" x14ac:dyDescent="0.25">
      <c r="B59" s="193"/>
      <c r="C59" s="194"/>
      <c r="D59" s="195"/>
      <c r="E59" s="189"/>
      <c r="F59" s="179"/>
      <c r="G59" s="171"/>
      <c r="H59" s="173"/>
      <c r="I59" s="175"/>
    </row>
    <row r="60" spans="2:9" x14ac:dyDescent="0.25">
      <c r="B60" s="182">
        <v>323</v>
      </c>
      <c r="C60" s="183"/>
      <c r="D60" s="184"/>
      <c r="E60" s="188" t="s">
        <v>220</v>
      </c>
      <c r="F60" s="178"/>
      <c r="G60" s="178"/>
      <c r="H60" s="178">
        <f>SUM(H62:H79)</f>
        <v>30783.599999999999</v>
      </c>
      <c r="I60" s="174"/>
    </row>
    <row r="61" spans="2:9" x14ac:dyDescent="0.25">
      <c r="B61" s="185"/>
      <c r="C61" s="186"/>
      <c r="D61" s="187"/>
      <c r="E61" s="189"/>
      <c r="F61" s="179"/>
      <c r="G61" s="179"/>
      <c r="H61" s="179"/>
      <c r="I61" s="175"/>
    </row>
    <row r="62" spans="2:9" x14ac:dyDescent="0.25">
      <c r="B62" s="190">
        <v>3231</v>
      </c>
      <c r="C62" s="191"/>
      <c r="D62" s="192"/>
      <c r="E62" s="188" t="s">
        <v>99</v>
      </c>
      <c r="F62" s="178"/>
      <c r="G62" s="170"/>
      <c r="H62" s="172">
        <v>4970.6499999999996</v>
      </c>
      <c r="I62" s="174"/>
    </row>
    <row r="63" spans="2:9" x14ac:dyDescent="0.25">
      <c r="B63" s="193"/>
      <c r="C63" s="194"/>
      <c r="D63" s="195"/>
      <c r="E63" s="189"/>
      <c r="F63" s="179"/>
      <c r="G63" s="171"/>
      <c r="H63" s="173"/>
      <c r="I63" s="175"/>
    </row>
    <row r="64" spans="2:9" x14ac:dyDescent="0.25">
      <c r="B64" s="190">
        <v>3232</v>
      </c>
      <c r="C64" s="191"/>
      <c r="D64" s="192"/>
      <c r="E64" s="188" t="s">
        <v>100</v>
      </c>
      <c r="F64" s="178"/>
      <c r="G64" s="170"/>
      <c r="H64" s="172">
        <v>9744.2000000000007</v>
      </c>
      <c r="I64" s="174"/>
    </row>
    <row r="65" spans="2:9" x14ac:dyDescent="0.25">
      <c r="B65" s="193"/>
      <c r="C65" s="194"/>
      <c r="D65" s="195"/>
      <c r="E65" s="189"/>
      <c r="F65" s="179"/>
      <c r="G65" s="171"/>
      <c r="H65" s="173"/>
      <c r="I65" s="175"/>
    </row>
    <row r="66" spans="2:9" x14ac:dyDescent="0.25">
      <c r="B66" s="190">
        <v>3233</v>
      </c>
      <c r="C66" s="191"/>
      <c r="D66" s="192"/>
      <c r="E66" s="188" t="s">
        <v>101</v>
      </c>
      <c r="F66" s="178"/>
      <c r="G66" s="170"/>
      <c r="H66" s="172">
        <v>0</v>
      </c>
      <c r="I66" s="174"/>
    </row>
    <row r="67" spans="2:9" x14ac:dyDescent="0.25">
      <c r="B67" s="193"/>
      <c r="C67" s="194"/>
      <c r="D67" s="195"/>
      <c r="E67" s="189"/>
      <c r="F67" s="179"/>
      <c r="G67" s="171"/>
      <c r="H67" s="173"/>
      <c r="I67" s="175"/>
    </row>
    <row r="68" spans="2:9" x14ac:dyDescent="0.25">
      <c r="B68" s="190">
        <v>3234</v>
      </c>
      <c r="C68" s="191"/>
      <c r="D68" s="192"/>
      <c r="E68" s="188" t="s">
        <v>102</v>
      </c>
      <c r="F68" s="178"/>
      <c r="G68" s="170"/>
      <c r="H68" s="172">
        <v>5665</v>
      </c>
      <c r="I68" s="174"/>
    </row>
    <row r="69" spans="2:9" x14ac:dyDescent="0.25">
      <c r="B69" s="193"/>
      <c r="C69" s="194"/>
      <c r="D69" s="195"/>
      <c r="E69" s="189"/>
      <c r="F69" s="179"/>
      <c r="G69" s="171"/>
      <c r="H69" s="173"/>
      <c r="I69" s="175"/>
    </row>
    <row r="70" spans="2:9" x14ac:dyDescent="0.25">
      <c r="B70" s="190">
        <v>3235</v>
      </c>
      <c r="C70" s="191"/>
      <c r="D70" s="192"/>
      <c r="E70" s="188" t="s">
        <v>223</v>
      </c>
      <c r="F70" s="178"/>
      <c r="G70" s="170"/>
      <c r="H70" s="172">
        <v>3596.02</v>
      </c>
      <c r="I70" s="174"/>
    </row>
    <row r="71" spans="2:9" x14ac:dyDescent="0.25">
      <c r="B71" s="193"/>
      <c r="C71" s="194"/>
      <c r="D71" s="195"/>
      <c r="E71" s="189"/>
      <c r="F71" s="179"/>
      <c r="G71" s="171"/>
      <c r="H71" s="173"/>
      <c r="I71" s="175"/>
    </row>
    <row r="72" spans="2:9" x14ac:dyDescent="0.25">
      <c r="B72" s="190">
        <v>3236</v>
      </c>
      <c r="C72" s="191"/>
      <c r="D72" s="192"/>
      <c r="E72" s="188" t="s">
        <v>104</v>
      </c>
      <c r="F72" s="178"/>
      <c r="G72" s="170"/>
      <c r="H72" s="172">
        <v>3025.56</v>
      </c>
      <c r="I72" s="174"/>
    </row>
    <row r="73" spans="2:9" x14ac:dyDescent="0.25">
      <c r="B73" s="193"/>
      <c r="C73" s="194"/>
      <c r="D73" s="195"/>
      <c r="E73" s="189"/>
      <c r="F73" s="179"/>
      <c r="G73" s="171"/>
      <c r="H73" s="173"/>
      <c r="I73" s="175"/>
    </row>
    <row r="74" spans="2:9" x14ac:dyDescent="0.25">
      <c r="B74" s="190">
        <v>3237</v>
      </c>
      <c r="C74" s="191"/>
      <c r="D74" s="192"/>
      <c r="E74" s="188" t="s">
        <v>105</v>
      </c>
      <c r="F74" s="178"/>
      <c r="G74" s="170"/>
      <c r="H74" s="172">
        <v>2998.42</v>
      </c>
      <c r="I74" s="174"/>
    </row>
    <row r="75" spans="2:9" x14ac:dyDescent="0.25">
      <c r="B75" s="193"/>
      <c r="C75" s="194"/>
      <c r="D75" s="195"/>
      <c r="E75" s="189"/>
      <c r="F75" s="179"/>
      <c r="G75" s="171"/>
      <c r="H75" s="173"/>
      <c r="I75" s="175"/>
    </row>
    <row r="76" spans="2:9" x14ac:dyDescent="0.25">
      <c r="B76" s="190">
        <v>3238</v>
      </c>
      <c r="C76" s="191"/>
      <c r="D76" s="192"/>
      <c r="E76" s="188" t="s">
        <v>106</v>
      </c>
      <c r="F76" s="178"/>
      <c r="G76" s="170"/>
      <c r="H76" s="172">
        <v>657.42</v>
      </c>
      <c r="I76" s="174"/>
    </row>
    <row r="77" spans="2:9" x14ac:dyDescent="0.25">
      <c r="B77" s="193"/>
      <c r="C77" s="194"/>
      <c r="D77" s="195"/>
      <c r="E77" s="189"/>
      <c r="F77" s="179"/>
      <c r="G77" s="171"/>
      <c r="H77" s="173"/>
      <c r="I77" s="175"/>
    </row>
    <row r="78" spans="2:9" x14ac:dyDescent="0.25">
      <c r="B78" s="190">
        <v>3239</v>
      </c>
      <c r="C78" s="191"/>
      <c r="D78" s="192"/>
      <c r="E78" s="188" t="s">
        <v>107</v>
      </c>
      <c r="F78" s="178"/>
      <c r="G78" s="170"/>
      <c r="H78" s="172">
        <v>126.33</v>
      </c>
      <c r="I78" s="174"/>
    </row>
    <row r="79" spans="2:9" x14ac:dyDescent="0.25">
      <c r="B79" s="193"/>
      <c r="C79" s="194"/>
      <c r="D79" s="195"/>
      <c r="E79" s="189"/>
      <c r="F79" s="179"/>
      <c r="G79" s="171"/>
      <c r="H79" s="173"/>
      <c r="I79" s="175"/>
    </row>
    <row r="80" spans="2:9" x14ac:dyDescent="0.25">
      <c r="B80" s="182">
        <v>329</v>
      </c>
      <c r="C80" s="183"/>
      <c r="D80" s="184"/>
      <c r="E80" s="188" t="s">
        <v>208</v>
      </c>
      <c r="F80" s="178"/>
      <c r="G80" s="178"/>
      <c r="H80" s="178">
        <f>SUM(H82:H89)</f>
        <v>3801.6400000000003</v>
      </c>
      <c r="I80" s="174"/>
    </row>
    <row r="81" spans="2:9" x14ac:dyDescent="0.25">
      <c r="B81" s="185"/>
      <c r="C81" s="186"/>
      <c r="D81" s="187"/>
      <c r="E81" s="189"/>
      <c r="F81" s="179"/>
      <c r="G81" s="179"/>
      <c r="H81" s="179"/>
      <c r="I81" s="175"/>
    </row>
    <row r="82" spans="2:9" x14ac:dyDescent="0.25">
      <c r="B82" s="190">
        <v>3292</v>
      </c>
      <c r="C82" s="191"/>
      <c r="D82" s="192"/>
      <c r="E82" s="188" t="s">
        <v>109</v>
      </c>
      <c r="F82" s="178"/>
      <c r="G82" s="170"/>
      <c r="H82" s="172">
        <v>3300</v>
      </c>
      <c r="I82" s="174"/>
    </row>
    <row r="83" spans="2:9" x14ac:dyDescent="0.25">
      <c r="B83" s="193"/>
      <c r="C83" s="194"/>
      <c r="D83" s="195"/>
      <c r="E83" s="189"/>
      <c r="F83" s="179"/>
      <c r="G83" s="171"/>
      <c r="H83" s="173"/>
      <c r="I83" s="175"/>
    </row>
    <row r="84" spans="2:9" x14ac:dyDescent="0.25">
      <c r="B84" s="190">
        <v>3294</v>
      </c>
      <c r="C84" s="191"/>
      <c r="D84" s="192"/>
      <c r="E84" s="188" t="s">
        <v>111</v>
      </c>
      <c r="F84" s="178"/>
      <c r="G84" s="170"/>
      <c r="H84" s="172">
        <v>223.09</v>
      </c>
      <c r="I84" s="174"/>
    </row>
    <row r="85" spans="2:9" x14ac:dyDescent="0.25">
      <c r="B85" s="193"/>
      <c r="C85" s="194"/>
      <c r="D85" s="195"/>
      <c r="E85" s="189"/>
      <c r="F85" s="179"/>
      <c r="G85" s="171"/>
      <c r="H85" s="173"/>
      <c r="I85" s="175"/>
    </row>
    <row r="86" spans="2:9" x14ac:dyDescent="0.25">
      <c r="B86" s="190">
        <v>3295</v>
      </c>
      <c r="C86" s="191"/>
      <c r="D86" s="192"/>
      <c r="E86" s="188" t="s">
        <v>112</v>
      </c>
      <c r="F86" s="178"/>
      <c r="G86" s="170"/>
      <c r="H86" s="172">
        <v>161.04</v>
      </c>
      <c r="I86" s="174"/>
    </row>
    <row r="87" spans="2:9" x14ac:dyDescent="0.25">
      <c r="B87" s="193"/>
      <c r="C87" s="194"/>
      <c r="D87" s="195"/>
      <c r="E87" s="189"/>
      <c r="F87" s="179"/>
      <c r="G87" s="171"/>
      <c r="H87" s="173"/>
      <c r="I87" s="175"/>
    </row>
    <row r="88" spans="2:9" x14ac:dyDescent="0.25">
      <c r="B88" s="190">
        <v>3299</v>
      </c>
      <c r="C88" s="191"/>
      <c r="D88" s="192"/>
      <c r="E88" s="188" t="s">
        <v>208</v>
      </c>
      <c r="F88" s="178"/>
      <c r="G88" s="170"/>
      <c r="H88" s="172">
        <v>117.51</v>
      </c>
      <c r="I88" s="174"/>
    </row>
    <row r="89" spans="2:9" x14ac:dyDescent="0.25">
      <c r="B89" s="193"/>
      <c r="C89" s="194"/>
      <c r="D89" s="195"/>
      <c r="E89" s="189"/>
      <c r="F89" s="179"/>
      <c r="G89" s="171"/>
      <c r="H89" s="173"/>
      <c r="I89" s="175"/>
    </row>
    <row r="90" spans="2:9" x14ac:dyDescent="0.25">
      <c r="B90" s="190">
        <v>34</v>
      </c>
      <c r="C90" s="191"/>
      <c r="D90" s="192"/>
      <c r="E90" s="190" t="s">
        <v>122</v>
      </c>
      <c r="F90" s="178">
        <v>700</v>
      </c>
      <c r="G90" s="178">
        <v>0</v>
      </c>
      <c r="H90" s="178">
        <f t="shared" ref="H90" si="5">SUM(H92)</f>
        <v>700</v>
      </c>
      <c r="I90" s="174">
        <f t="shared" ref="I90:I91" si="6">SUM(H90/F90*100)</f>
        <v>100</v>
      </c>
    </row>
    <row r="91" spans="2:9" x14ac:dyDescent="0.25">
      <c r="B91" s="193"/>
      <c r="C91" s="194"/>
      <c r="D91" s="195"/>
      <c r="E91" s="193"/>
      <c r="F91" s="179"/>
      <c r="G91" s="179"/>
      <c r="H91" s="179"/>
      <c r="I91" s="175" t="e">
        <f t="shared" si="6"/>
        <v>#DIV/0!</v>
      </c>
    </row>
    <row r="92" spans="2:9" x14ac:dyDescent="0.25">
      <c r="B92" s="190">
        <v>343</v>
      </c>
      <c r="C92" s="191"/>
      <c r="D92" s="192"/>
      <c r="E92" s="190" t="s">
        <v>224</v>
      </c>
      <c r="F92" s="178"/>
      <c r="G92" s="178"/>
      <c r="H92" s="178">
        <f>SUM(H94)</f>
        <v>700</v>
      </c>
      <c r="I92" s="174"/>
    </row>
    <row r="93" spans="2:9" x14ac:dyDescent="0.25">
      <c r="B93" s="193"/>
      <c r="C93" s="194"/>
      <c r="D93" s="195"/>
      <c r="E93" s="193"/>
      <c r="F93" s="179"/>
      <c r="G93" s="179"/>
      <c r="H93" s="179"/>
      <c r="I93" s="175"/>
    </row>
    <row r="94" spans="2:9" x14ac:dyDescent="0.25">
      <c r="B94" s="190">
        <v>3431</v>
      </c>
      <c r="C94" s="191"/>
      <c r="D94" s="192"/>
      <c r="E94" s="190" t="s">
        <v>123</v>
      </c>
      <c r="F94" s="170"/>
      <c r="G94" s="170"/>
      <c r="H94" s="172">
        <v>700</v>
      </c>
      <c r="I94" s="174"/>
    </row>
    <row r="95" spans="2:9" x14ac:dyDescent="0.25">
      <c r="B95" s="193"/>
      <c r="C95" s="194"/>
      <c r="D95" s="195"/>
      <c r="E95" s="193"/>
      <c r="F95" s="171"/>
      <c r="G95" s="171"/>
      <c r="H95" s="173"/>
      <c r="I95" s="175"/>
    </row>
    <row r="96" spans="2:9" x14ac:dyDescent="0.25">
      <c r="B96" s="182" t="s">
        <v>158</v>
      </c>
      <c r="C96" s="183"/>
      <c r="D96" s="184"/>
      <c r="E96" s="182" t="s">
        <v>159</v>
      </c>
      <c r="F96" s="178">
        <f>SUM(F98)</f>
        <v>1500000</v>
      </c>
      <c r="G96" s="178">
        <f>SUM(G98)</f>
        <v>0</v>
      </c>
      <c r="H96" s="172">
        <f>SUM(H98)</f>
        <v>1433135.16</v>
      </c>
      <c r="I96" s="174">
        <f t="shared" ref="I96:I101" si="7">SUM(H96/F96*100)</f>
        <v>95.542343999999986</v>
      </c>
    </row>
    <row r="97" spans="2:9" x14ac:dyDescent="0.25">
      <c r="B97" s="185"/>
      <c r="C97" s="186"/>
      <c r="D97" s="187"/>
      <c r="E97" s="185"/>
      <c r="F97" s="179"/>
      <c r="G97" s="179"/>
      <c r="H97" s="173"/>
      <c r="I97" s="175" t="e">
        <f t="shared" si="7"/>
        <v>#DIV/0!</v>
      </c>
    </row>
    <row r="98" spans="2:9" x14ac:dyDescent="0.25">
      <c r="B98" s="190">
        <v>3</v>
      </c>
      <c r="C98" s="191"/>
      <c r="D98" s="192"/>
      <c r="E98" s="190" t="s">
        <v>3</v>
      </c>
      <c r="F98" s="178">
        <f>SUM(F100+F108)</f>
        <v>1500000</v>
      </c>
      <c r="G98" s="178">
        <f>SUM(G100+G108)</f>
        <v>0</v>
      </c>
      <c r="H98" s="178">
        <f t="shared" ref="H98" si="8">SUM(H100+H108)</f>
        <v>1433135.16</v>
      </c>
      <c r="I98" s="174">
        <f t="shared" si="7"/>
        <v>95.542343999999986</v>
      </c>
    </row>
    <row r="99" spans="2:9" x14ac:dyDescent="0.25">
      <c r="B99" s="193"/>
      <c r="C99" s="194"/>
      <c r="D99" s="195"/>
      <c r="E99" s="193"/>
      <c r="F99" s="179"/>
      <c r="G99" s="179"/>
      <c r="H99" s="179"/>
      <c r="I99" s="175" t="e">
        <f t="shared" si="7"/>
        <v>#DIV/0!</v>
      </c>
    </row>
    <row r="100" spans="2:9" x14ac:dyDescent="0.25">
      <c r="B100" s="190">
        <v>31</v>
      </c>
      <c r="C100" s="191"/>
      <c r="D100" s="192"/>
      <c r="E100" s="190" t="s">
        <v>4</v>
      </c>
      <c r="F100" s="178">
        <v>1453000</v>
      </c>
      <c r="G100" s="178">
        <v>0</v>
      </c>
      <c r="H100" s="178">
        <f t="shared" ref="H100" si="9">SUM(H102+H104+H106)</f>
        <v>1390622.63</v>
      </c>
      <c r="I100" s="174">
        <f t="shared" si="7"/>
        <v>95.706994494150024</v>
      </c>
    </row>
    <row r="101" spans="2:9" x14ac:dyDescent="0.25">
      <c r="B101" s="193"/>
      <c r="C101" s="194"/>
      <c r="D101" s="195"/>
      <c r="E101" s="193"/>
      <c r="F101" s="179"/>
      <c r="G101" s="179"/>
      <c r="H101" s="179"/>
      <c r="I101" s="175" t="e">
        <f t="shared" si="7"/>
        <v>#DIV/0!</v>
      </c>
    </row>
    <row r="102" spans="2:9" ht="30" customHeight="1" x14ac:dyDescent="0.25">
      <c r="B102" s="251">
        <v>311</v>
      </c>
      <c r="C102" s="252"/>
      <c r="D102" s="253"/>
      <c r="E102" s="89" t="s">
        <v>210</v>
      </c>
      <c r="F102" s="139"/>
      <c r="G102" s="94"/>
      <c r="H102" s="94">
        <f>SUM(H103)</f>
        <v>1148372.31</v>
      </c>
      <c r="I102" s="104"/>
    </row>
    <row r="103" spans="2:9" ht="30" customHeight="1" x14ac:dyDescent="0.25">
      <c r="B103" s="251">
        <v>3111</v>
      </c>
      <c r="C103" s="252"/>
      <c r="D103" s="253"/>
      <c r="E103" s="89" t="s">
        <v>26</v>
      </c>
      <c r="F103" s="100"/>
      <c r="G103" s="100"/>
      <c r="H103" s="103">
        <v>1148372.31</v>
      </c>
      <c r="I103" s="104"/>
    </row>
    <row r="104" spans="2:9" ht="30" customHeight="1" x14ac:dyDescent="0.25">
      <c r="B104" s="251">
        <v>312</v>
      </c>
      <c r="C104" s="252"/>
      <c r="D104" s="253"/>
      <c r="E104" s="88" t="s">
        <v>92</v>
      </c>
      <c r="F104" s="136"/>
      <c r="G104" s="95"/>
      <c r="H104" s="95">
        <f>SUM(H105)</f>
        <v>52768.92</v>
      </c>
      <c r="I104" s="113"/>
    </row>
    <row r="105" spans="2:9" ht="30" customHeight="1" x14ac:dyDescent="0.25">
      <c r="B105" s="251">
        <v>3121</v>
      </c>
      <c r="C105" s="252"/>
      <c r="D105" s="253"/>
      <c r="E105" s="88" t="s">
        <v>92</v>
      </c>
      <c r="F105" s="138"/>
      <c r="G105" s="91"/>
      <c r="H105" s="105">
        <v>52768.92</v>
      </c>
      <c r="I105" s="113"/>
    </row>
    <row r="106" spans="2:9" ht="30" customHeight="1" x14ac:dyDescent="0.25">
      <c r="B106" s="251">
        <v>313</v>
      </c>
      <c r="C106" s="252"/>
      <c r="D106" s="253"/>
      <c r="E106" s="88" t="s">
        <v>211</v>
      </c>
      <c r="F106" s="136"/>
      <c r="G106" s="95"/>
      <c r="H106" s="95">
        <f>SUM(H107)</f>
        <v>189481.4</v>
      </c>
      <c r="I106" s="113"/>
    </row>
    <row r="107" spans="2:9" ht="30" customHeight="1" x14ac:dyDescent="0.25">
      <c r="B107" s="251">
        <v>3132</v>
      </c>
      <c r="C107" s="252"/>
      <c r="D107" s="253"/>
      <c r="E107" s="88" t="s">
        <v>93</v>
      </c>
      <c r="F107" s="138"/>
      <c r="G107" s="91"/>
      <c r="H107" s="105">
        <v>189481.4</v>
      </c>
      <c r="I107" s="113"/>
    </row>
    <row r="108" spans="2:9" x14ac:dyDescent="0.25">
      <c r="B108" s="190">
        <v>32</v>
      </c>
      <c r="C108" s="191"/>
      <c r="D108" s="192"/>
      <c r="E108" s="190" t="s">
        <v>12</v>
      </c>
      <c r="F108" s="178">
        <v>47000</v>
      </c>
      <c r="G108" s="178">
        <v>0</v>
      </c>
      <c r="H108" s="178">
        <f t="shared" ref="H108" si="10">SUM(H110+H118+H114)</f>
        <v>42512.53</v>
      </c>
      <c r="I108" s="174">
        <f t="shared" ref="I108:I109" si="11">SUM(H108/F108*100)</f>
        <v>90.452191489361695</v>
      </c>
    </row>
    <row r="109" spans="2:9" x14ac:dyDescent="0.25">
      <c r="B109" s="193"/>
      <c r="C109" s="194"/>
      <c r="D109" s="195"/>
      <c r="E109" s="193"/>
      <c r="F109" s="179"/>
      <c r="G109" s="179"/>
      <c r="H109" s="179"/>
      <c r="I109" s="175" t="e">
        <f t="shared" si="11"/>
        <v>#DIV/0!</v>
      </c>
    </row>
    <row r="110" spans="2:9" x14ac:dyDescent="0.25">
      <c r="B110" s="190">
        <v>321</v>
      </c>
      <c r="C110" s="191"/>
      <c r="D110" s="192"/>
      <c r="E110" s="196" t="s">
        <v>27</v>
      </c>
      <c r="F110" s="178"/>
      <c r="G110" s="178"/>
      <c r="H110" s="178">
        <f>SUM(H112)</f>
        <v>38536.53</v>
      </c>
      <c r="I110" s="174"/>
    </row>
    <row r="111" spans="2:9" x14ac:dyDescent="0.25">
      <c r="B111" s="193"/>
      <c r="C111" s="194"/>
      <c r="D111" s="195"/>
      <c r="E111" s="197"/>
      <c r="F111" s="179"/>
      <c r="G111" s="179"/>
      <c r="H111" s="179"/>
      <c r="I111" s="175"/>
    </row>
    <row r="112" spans="2:9" x14ac:dyDescent="0.25">
      <c r="B112" s="190">
        <v>3212</v>
      </c>
      <c r="C112" s="191"/>
      <c r="D112" s="192"/>
      <c r="E112" s="190" t="s">
        <v>119</v>
      </c>
      <c r="F112" s="170"/>
      <c r="G112" s="170"/>
      <c r="H112" s="172">
        <v>38536.53</v>
      </c>
      <c r="I112" s="174"/>
    </row>
    <row r="113" spans="2:9" x14ac:dyDescent="0.25">
      <c r="B113" s="193"/>
      <c r="C113" s="194"/>
      <c r="D113" s="195"/>
      <c r="E113" s="193"/>
      <c r="F113" s="171"/>
      <c r="G113" s="171"/>
      <c r="H113" s="173"/>
      <c r="I113" s="175"/>
    </row>
    <row r="114" spans="2:9" x14ac:dyDescent="0.25">
      <c r="B114" s="182">
        <v>323</v>
      </c>
      <c r="C114" s="183"/>
      <c r="D114" s="184"/>
      <c r="E114" s="188" t="s">
        <v>220</v>
      </c>
      <c r="F114" s="178"/>
      <c r="G114" s="178"/>
      <c r="H114" s="178">
        <f>SUM(H116)</f>
        <v>0</v>
      </c>
      <c r="I114" s="174"/>
    </row>
    <row r="115" spans="2:9" x14ac:dyDescent="0.25">
      <c r="B115" s="185"/>
      <c r="C115" s="186"/>
      <c r="D115" s="187"/>
      <c r="E115" s="189"/>
      <c r="F115" s="179"/>
      <c r="G115" s="179"/>
      <c r="H115" s="179"/>
      <c r="I115" s="175"/>
    </row>
    <row r="116" spans="2:9" x14ac:dyDescent="0.25">
      <c r="B116" s="190">
        <v>3237</v>
      </c>
      <c r="C116" s="191"/>
      <c r="D116" s="192"/>
      <c r="E116" s="188" t="s">
        <v>105</v>
      </c>
      <c r="F116" s="170"/>
      <c r="G116" s="170"/>
      <c r="H116" s="172">
        <v>0</v>
      </c>
      <c r="I116" s="174"/>
    </row>
    <row r="117" spans="2:9" x14ac:dyDescent="0.25">
      <c r="B117" s="193"/>
      <c r="C117" s="194"/>
      <c r="D117" s="195"/>
      <c r="E117" s="189"/>
      <c r="F117" s="171"/>
      <c r="G117" s="171"/>
      <c r="H117" s="173"/>
      <c r="I117" s="175"/>
    </row>
    <row r="118" spans="2:9" x14ac:dyDescent="0.25">
      <c r="B118" s="182">
        <v>329</v>
      </c>
      <c r="C118" s="183"/>
      <c r="D118" s="184"/>
      <c r="E118" s="188" t="s">
        <v>208</v>
      </c>
      <c r="F118" s="178"/>
      <c r="G118" s="178"/>
      <c r="H118" s="178">
        <f>SUM(H120)</f>
        <v>3976</v>
      </c>
      <c r="I118" s="174"/>
    </row>
    <row r="119" spans="2:9" x14ac:dyDescent="0.25">
      <c r="B119" s="185"/>
      <c r="C119" s="186"/>
      <c r="D119" s="187"/>
      <c r="E119" s="189"/>
      <c r="F119" s="179"/>
      <c r="G119" s="179"/>
      <c r="H119" s="179"/>
      <c r="I119" s="175"/>
    </row>
    <row r="120" spans="2:9" x14ac:dyDescent="0.25">
      <c r="B120" s="190">
        <v>3295</v>
      </c>
      <c r="C120" s="191"/>
      <c r="D120" s="192"/>
      <c r="E120" s="188" t="s">
        <v>112</v>
      </c>
      <c r="F120" s="170"/>
      <c r="G120" s="170"/>
      <c r="H120" s="172">
        <v>3976</v>
      </c>
      <c r="I120" s="174"/>
    </row>
    <row r="121" spans="2:9" x14ac:dyDescent="0.25">
      <c r="B121" s="193"/>
      <c r="C121" s="194"/>
      <c r="D121" s="195"/>
      <c r="E121" s="189"/>
      <c r="F121" s="171"/>
      <c r="G121" s="171"/>
      <c r="H121" s="173"/>
      <c r="I121" s="175"/>
    </row>
    <row r="122" spans="2:9" x14ac:dyDescent="0.25">
      <c r="B122" s="182" t="s">
        <v>160</v>
      </c>
      <c r="C122" s="183"/>
      <c r="D122" s="184"/>
      <c r="E122" s="182" t="s">
        <v>161</v>
      </c>
      <c r="F122" s="178">
        <f>SUM(F124)</f>
        <v>1000</v>
      </c>
      <c r="G122" s="178">
        <f>SUM(G124)</f>
        <v>0</v>
      </c>
      <c r="H122" s="172">
        <f>SUM(H124)</f>
        <v>695</v>
      </c>
      <c r="I122" s="174">
        <f t="shared" ref="I122:I127" si="12">SUM(H122/F122*100)</f>
        <v>69.5</v>
      </c>
    </row>
    <row r="123" spans="2:9" x14ac:dyDescent="0.25">
      <c r="B123" s="185"/>
      <c r="C123" s="186"/>
      <c r="D123" s="187"/>
      <c r="E123" s="185"/>
      <c r="F123" s="179"/>
      <c r="G123" s="179"/>
      <c r="H123" s="173"/>
      <c r="I123" s="175" t="e">
        <f t="shared" si="12"/>
        <v>#DIV/0!</v>
      </c>
    </row>
    <row r="124" spans="2:9" x14ac:dyDescent="0.25">
      <c r="B124" s="190">
        <v>3</v>
      </c>
      <c r="C124" s="191"/>
      <c r="D124" s="192"/>
      <c r="E124" s="190" t="s">
        <v>3</v>
      </c>
      <c r="F124" s="178">
        <f>SUM(F126)</f>
        <v>1000</v>
      </c>
      <c r="G124" s="178">
        <f>SUM(G126)</f>
        <v>0</v>
      </c>
      <c r="H124" s="178">
        <f t="shared" ref="H124" si="13">SUM(H126)</f>
        <v>695</v>
      </c>
      <c r="I124" s="174">
        <f t="shared" si="12"/>
        <v>69.5</v>
      </c>
    </row>
    <row r="125" spans="2:9" x14ac:dyDescent="0.25">
      <c r="B125" s="193"/>
      <c r="C125" s="194"/>
      <c r="D125" s="195"/>
      <c r="E125" s="193"/>
      <c r="F125" s="179"/>
      <c r="G125" s="179"/>
      <c r="H125" s="179"/>
      <c r="I125" s="175" t="e">
        <f t="shared" si="12"/>
        <v>#DIV/0!</v>
      </c>
    </row>
    <row r="126" spans="2:9" x14ac:dyDescent="0.25">
      <c r="B126" s="190">
        <v>32</v>
      </c>
      <c r="C126" s="191"/>
      <c r="D126" s="192"/>
      <c r="E126" s="190" t="s">
        <v>12</v>
      </c>
      <c r="F126" s="178">
        <v>1000</v>
      </c>
      <c r="G126" s="178">
        <v>0</v>
      </c>
      <c r="H126" s="178">
        <f>SUM(H128+H132+H136)</f>
        <v>695</v>
      </c>
      <c r="I126" s="174">
        <f t="shared" si="12"/>
        <v>69.5</v>
      </c>
    </row>
    <row r="127" spans="2:9" x14ac:dyDescent="0.25">
      <c r="B127" s="193"/>
      <c r="C127" s="194"/>
      <c r="D127" s="195"/>
      <c r="E127" s="193"/>
      <c r="F127" s="179"/>
      <c r="G127" s="179"/>
      <c r="H127" s="179"/>
      <c r="I127" s="175" t="e">
        <f t="shared" si="12"/>
        <v>#DIV/0!</v>
      </c>
    </row>
    <row r="128" spans="2:9" x14ac:dyDescent="0.25">
      <c r="B128" s="182">
        <v>321</v>
      </c>
      <c r="C128" s="183"/>
      <c r="D128" s="184"/>
      <c r="E128" s="188" t="s">
        <v>27</v>
      </c>
      <c r="F128" s="178"/>
      <c r="G128" s="178"/>
      <c r="H128" s="178">
        <f>SUM(H130)</f>
        <v>175</v>
      </c>
      <c r="I128" s="174"/>
    </row>
    <row r="129" spans="2:9" x14ac:dyDescent="0.25">
      <c r="B129" s="185"/>
      <c r="C129" s="186"/>
      <c r="D129" s="187"/>
      <c r="E129" s="189"/>
      <c r="F129" s="179"/>
      <c r="G129" s="179"/>
      <c r="H129" s="179"/>
      <c r="I129" s="175"/>
    </row>
    <row r="130" spans="2:9" x14ac:dyDescent="0.25">
      <c r="B130" s="182">
        <v>3211</v>
      </c>
      <c r="C130" s="183"/>
      <c r="D130" s="184"/>
      <c r="E130" s="188" t="s">
        <v>28</v>
      </c>
      <c r="F130" s="176"/>
      <c r="G130" s="176"/>
      <c r="H130" s="178">
        <v>175</v>
      </c>
      <c r="I130" s="180"/>
    </row>
    <row r="131" spans="2:9" x14ac:dyDescent="0.25">
      <c r="B131" s="185"/>
      <c r="C131" s="186"/>
      <c r="D131" s="187"/>
      <c r="E131" s="189"/>
      <c r="F131" s="177"/>
      <c r="G131" s="177"/>
      <c r="H131" s="179"/>
      <c r="I131" s="181"/>
    </row>
    <row r="132" spans="2:9" x14ac:dyDescent="0.25">
      <c r="B132" s="182">
        <v>322</v>
      </c>
      <c r="C132" s="183"/>
      <c r="D132" s="184"/>
      <c r="E132" s="188" t="s">
        <v>209</v>
      </c>
      <c r="F132" s="178"/>
      <c r="G132" s="178"/>
      <c r="H132" s="178">
        <f>SUM(H134)</f>
        <v>155.28</v>
      </c>
      <c r="I132" s="174"/>
    </row>
    <row r="133" spans="2:9" x14ac:dyDescent="0.25">
      <c r="B133" s="185"/>
      <c r="C133" s="186"/>
      <c r="D133" s="187"/>
      <c r="E133" s="189"/>
      <c r="F133" s="179"/>
      <c r="G133" s="179"/>
      <c r="H133" s="179"/>
      <c r="I133" s="175"/>
    </row>
    <row r="134" spans="2:9" x14ac:dyDescent="0.25">
      <c r="B134" s="190">
        <v>3221</v>
      </c>
      <c r="C134" s="191"/>
      <c r="D134" s="192"/>
      <c r="E134" s="188" t="s">
        <v>216</v>
      </c>
      <c r="F134" s="170"/>
      <c r="G134" s="170"/>
      <c r="H134" s="172">
        <v>155.28</v>
      </c>
      <c r="I134" s="174"/>
    </row>
    <row r="135" spans="2:9" x14ac:dyDescent="0.25">
      <c r="B135" s="193"/>
      <c r="C135" s="194"/>
      <c r="D135" s="195"/>
      <c r="E135" s="189"/>
      <c r="F135" s="171"/>
      <c r="G135" s="171"/>
      <c r="H135" s="173"/>
      <c r="I135" s="175"/>
    </row>
    <row r="136" spans="2:9" x14ac:dyDescent="0.25">
      <c r="B136" s="182">
        <v>323</v>
      </c>
      <c r="C136" s="183"/>
      <c r="D136" s="184"/>
      <c r="E136" s="188" t="s">
        <v>220</v>
      </c>
      <c r="F136" s="178"/>
      <c r="G136" s="178"/>
      <c r="H136" s="178">
        <f>SUM(H138)</f>
        <v>364.72</v>
      </c>
      <c r="I136" s="174"/>
    </row>
    <row r="137" spans="2:9" x14ac:dyDescent="0.25">
      <c r="B137" s="185"/>
      <c r="C137" s="186"/>
      <c r="D137" s="187"/>
      <c r="E137" s="189"/>
      <c r="F137" s="179"/>
      <c r="G137" s="179"/>
      <c r="H137" s="179"/>
      <c r="I137" s="175"/>
    </row>
    <row r="138" spans="2:9" x14ac:dyDescent="0.25">
      <c r="B138" s="190">
        <v>3237</v>
      </c>
      <c r="C138" s="191"/>
      <c r="D138" s="192"/>
      <c r="E138" s="188" t="s">
        <v>105</v>
      </c>
      <c r="F138" s="170"/>
      <c r="G138" s="170"/>
      <c r="H138" s="172">
        <v>364.72</v>
      </c>
      <c r="I138" s="174"/>
    </row>
    <row r="139" spans="2:9" x14ac:dyDescent="0.25">
      <c r="B139" s="193"/>
      <c r="C139" s="194"/>
      <c r="D139" s="195"/>
      <c r="E139" s="189"/>
      <c r="F139" s="171"/>
      <c r="G139" s="171"/>
      <c r="H139" s="173"/>
      <c r="I139" s="175"/>
    </row>
    <row r="140" spans="2:9" x14ac:dyDescent="0.25">
      <c r="B140" s="182" t="s">
        <v>180</v>
      </c>
      <c r="C140" s="183"/>
      <c r="D140" s="184"/>
      <c r="E140" s="182" t="s">
        <v>253</v>
      </c>
      <c r="F140" s="178">
        <f>SUM(F142)</f>
        <v>1708.81</v>
      </c>
      <c r="G140" s="178">
        <f>SUM(G142)</f>
        <v>0</v>
      </c>
      <c r="H140" s="172">
        <f>SUM(H142)</f>
        <v>413.55</v>
      </c>
      <c r="I140" s="174">
        <f t="shared" ref="I140:I145" si="14">SUM(H140/F140*100)</f>
        <v>24.201052194217031</v>
      </c>
    </row>
    <row r="141" spans="2:9" x14ac:dyDescent="0.25">
      <c r="B141" s="185"/>
      <c r="C141" s="186"/>
      <c r="D141" s="187"/>
      <c r="E141" s="185"/>
      <c r="F141" s="179"/>
      <c r="G141" s="179"/>
      <c r="H141" s="173"/>
      <c r="I141" s="175" t="e">
        <f t="shared" si="14"/>
        <v>#DIV/0!</v>
      </c>
    </row>
    <row r="142" spans="2:9" x14ac:dyDescent="0.25">
      <c r="B142" s="190">
        <v>3</v>
      </c>
      <c r="C142" s="191"/>
      <c r="D142" s="192"/>
      <c r="E142" s="190" t="s">
        <v>3</v>
      </c>
      <c r="F142" s="178">
        <f>SUM(F144)</f>
        <v>1708.81</v>
      </c>
      <c r="G142" s="178">
        <f>SUM(G144)</f>
        <v>0</v>
      </c>
      <c r="H142" s="178">
        <f t="shared" ref="H142" si="15">SUM(H144)</f>
        <v>413.55</v>
      </c>
      <c r="I142" s="174">
        <f t="shared" si="14"/>
        <v>24.201052194217031</v>
      </c>
    </row>
    <row r="143" spans="2:9" x14ac:dyDescent="0.25">
      <c r="B143" s="193"/>
      <c r="C143" s="194"/>
      <c r="D143" s="195"/>
      <c r="E143" s="193"/>
      <c r="F143" s="179"/>
      <c r="G143" s="179"/>
      <c r="H143" s="179"/>
      <c r="I143" s="175" t="e">
        <f t="shared" si="14"/>
        <v>#DIV/0!</v>
      </c>
    </row>
    <row r="144" spans="2:9" x14ac:dyDescent="0.25">
      <c r="B144" s="190">
        <v>32</v>
      </c>
      <c r="C144" s="191"/>
      <c r="D144" s="192"/>
      <c r="E144" s="190" t="s">
        <v>12</v>
      </c>
      <c r="F144" s="178">
        <v>1708.81</v>
      </c>
      <c r="G144" s="178">
        <v>0</v>
      </c>
      <c r="H144" s="178">
        <f>SUM(H146+H150+H154)</f>
        <v>413.55</v>
      </c>
      <c r="I144" s="174">
        <f t="shared" si="14"/>
        <v>24.201052194217031</v>
      </c>
    </row>
    <row r="145" spans="2:9" x14ac:dyDescent="0.25">
      <c r="B145" s="193"/>
      <c r="C145" s="194"/>
      <c r="D145" s="195"/>
      <c r="E145" s="193"/>
      <c r="F145" s="179"/>
      <c r="G145" s="179"/>
      <c r="H145" s="179"/>
      <c r="I145" s="175" t="e">
        <f t="shared" si="14"/>
        <v>#DIV/0!</v>
      </c>
    </row>
    <row r="146" spans="2:9" x14ac:dyDescent="0.25">
      <c r="B146" s="182">
        <v>321</v>
      </c>
      <c r="C146" s="183"/>
      <c r="D146" s="184"/>
      <c r="E146" s="188" t="s">
        <v>27</v>
      </c>
      <c r="F146" s="178"/>
      <c r="G146" s="178"/>
      <c r="H146" s="178">
        <f>SUM(H148)</f>
        <v>0</v>
      </c>
      <c r="I146" s="174"/>
    </row>
    <row r="147" spans="2:9" x14ac:dyDescent="0.25">
      <c r="B147" s="185"/>
      <c r="C147" s="186"/>
      <c r="D147" s="187"/>
      <c r="E147" s="189"/>
      <c r="F147" s="179"/>
      <c r="G147" s="179"/>
      <c r="H147" s="179"/>
      <c r="I147" s="175"/>
    </row>
    <row r="148" spans="2:9" x14ac:dyDescent="0.25">
      <c r="B148" s="182">
        <v>3211</v>
      </c>
      <c r="C148" s="183"/>
      <c r="D148" s="184"/>
      <c r="E148" s="188" t="s">
        <v>28</v>
      </c>
      <c r="F148" s="176"/>
      <c r="G148" s="176"/>
      <c r="H148" s="178">
        <v>0</v>
      </c>
      <c r="I148" s="180"/>
    </row>
    <row r="149" spans="2:9" x14ac:dyDescent="0.25">
      <c r="B149" s="185"/>
      <c r="C149" s="186"/>
      <c r="D149" s="187"/>
      <c r="E149" s="189"/>
      <c r="F149" s="177"/>
      <c r="G149" s="177"/>
      <c r="H149" s="179"/>
      <c r="I149" s="181"/>
    </row>
    <row r="150" spans="2:9" x14ac:dyDescent="0.25">
      <c r="B150" s="182">
        <v>322</v>
      </c>
      <c r="C150" s="183"/>
      <c r="D150" s="184"/>
      <c r="E150" s="188" t="s">
        <v>209</v>
      </c>
      <c r="F150" s="178"/>
      <c r="G150" s="178"/>
      <c r="H150" s="178">
        <f>SUM(H152)</f>
        <v>0</v>
      </c>
      <c r="I150" s="174"/>
    </row>
    <row r="151" spans="2:9" x14ac:dyDescent="0.25">
      <c r="B151" s="185"/>
      <c r="C151" s="186"/>
      <c r="D151" s="187"/>
      <c r="E151" s="189"/>
      <c r="F151" s="179"/>
      <c r="G151" s="179"/>
      <c r="H151" s="179"/>
      <c r="I151" s="175"/>
    </row>
    <row r="152" spans="2:9" x14ac:dyDescent="0.25">
      <c r="B152" s="190">
        <v>3221</v>
      </c>
      <c r="C152" s="191"/>
      <c r="D152" s="192"/>
      <c r="E152" s="188" t="s">
        <v>216</v>
      </c>
      <c r="F152" s="170"/>
      <c r="G152" s="170"/>
      <c r="H152" s="172">
        <v>0</v>
      </c>
      <c r="I152" s="174"/>
    </row>
    <row r="153" spans="2:9" x14ac:dyDescent="0.25">
      <c r="B153" s="193"/>
      <c r="C153" s="194"/>
      <c r="D153" s="195"/>
      <c r="E153" s="189"/>
      <c r="F153" s="171"/>
      <c r="G153" s="171"/>
      <c r="H153" s="173"/>
      <c r="I153" s="175"/>
    </row>
    <row r="154" spans="2:9" x14ac:dyDescent="0.25">
      <c r="B154" s="182">
        <v>323</v>
      </c>
      <c r="C154" s="183"/>
      <c r="D154" s="184"/>
      <c r="E154" s="188" t="s">
        <v>220</v>
      </c>
      <c r="F154" s="178"/>
      <c r="G154" s="178"/>
      <c r="H154" s="178">
        <f>SUM(H156)</f>
        <v>413.55</v>
      </c>
      <c r="I154" s="174"/>
    </row>
    <row r="155" spans="2:9" x14ac:dyDescent="0.25">
      <c r="B155" s="185"/>
      <c r="C155" s="186"/>
      <c r="D155" s="187"/>
      <c r="E155" s="189"/>
      <c r="F155" s="179"/>
      <c r="G155" s="179"/>
      <c r="H155" s="179"/>
      <c r="I155" s="175"/>
    </row>
    <row r="156" spans="2:9" x14ac:dyDescent="0.25">
      <c r="B156" s="190">
        <v>3237</v>
      </c>
      <c r="C156" s="191"/>
      <c r="D156" s="192"/>
      <c r="E156" s="188" t="s">
        <v>105</v>
      </c>
      <c r="F156" s="170"/>
      <c r="G156" s="170"/>
      <c r="H156" s="172">
        <v>413.55</v>
      </c>
      <c r="I156" s="174"/>
    </row>
    <row r="157" spans="2:9" x14ac:dyDescent="0.25">
      <c r="B157" s="193"/>
      <c r="C157" s="194"/>
      <c r="D157" s="195"/>
      <c r="E157" s="189"/>
      <c r="F157" s="171"/>
      <c r="G157" s="171"/>
      <c r="H157" s="173"/>
      <c r="I157" s="175"/>
    </row>
    <row r="158" spans="2:9" x14ac:dyDescent="0.25">
      <c r="B158" s="231" t="s">
        <v>162</v>
      </c>
      <c r="C158" s="232"/>
      <c r="D158" s="233"/>
      <c r="E158" s="237" t="s">
        <v>163</v>
      </c>
      <c r="F158" s="206">
        <f>SUM(F160)</f>
        <v>29600</v>
      </c>
      <c r="G158" s="206">
        <f>SUM(G160)</f>
        <v>0</v>
      </c>
      <c r="H158" s="208">
        <f>SUM(H160)</f>
        <v>29424.050000000003</v>
      </c>
      <c r="I158" s="204">
        <f t="shared" ref="I158:I165" si="16">SUM(H158/F158*100)</f>
        <v>99.405574324324334</v>
      </c>
    </row>
    <row r="159" spans="2:9" x14ac:dyDescent="0.25">
      <c r="B159" s="234"/>
      <c r="C159" s="235"/>
      <c r="D159" s="236"/>
      <c r="E159" s="238"/>
      <c r="F159" s="207"/>
      <c r="G159" s="207"/>
      <c r="H159" s="209"/>
      <c r="I159" s="205" t="e">
        <f t="shared" si="16"/>
        <v>#DIV/0!</v>
      </c>
    </row>
    <row r="160" spans="2:9" x14ac:dyDescent="0.25">
      <c r="B160" s="182" t="s">
        <v>156</v>
      </c>
      <c r="C160" s="183"/>
      <c r="D160" s="184"/>
      <c r="E160" s="182" t="s">
        <v>157</v>
      </c>
      <c r="F160" s="178">
        <f>SUM(F162)</f>
        <v>29600</v>
      </c>
      <c r="G160" s="178">
        <f>SUM(G162)</f>
        <v>0</v>
      </c>
      <c r="H160" s="172">
        <f>SUM(H162)</f>
        <v>29424.050000000003</v>
      </c>
      <c r="I160" s="174">
        <f t="shared" si="16"/>
        <v>99.405574324324334</v>
      </c>
    </row>
    <row r="161" spans="2:9" x14ac:dyDescent="0.25">
      <c r="B161" s="185"/>
      <c r="C161" s="186"/>
      <c r="D161" s="187"/>
      <c r="E161" s="185"/>
      <c r="F161" s="179"/>
      <c r="G161" s="179"/>
      <c r="H161" s="173"/>
      <c r="I161" s="175" t="e">
        <f t="shared" si="16"/>
        <v>#DIV/0!</v>
      </c>
    </row>
    <row r="162" spans="2:9" x14ac:dyDescent="0.25">
      <c r="B162" s="190">
        <v>3</v>
      </c>
      <c r="C162" s="191"/>
      <c r="D162" s="192"/>
      <c r="E162" s="190" t="s">
        <v>3</v>
      </c>
      <c r="F162" s="178">
        <f>SUM(F164)</f>
        <v>29600</v>
      </c>
      <c r="G162" s="178">
        <f>SUM(G164)</f>
        <v>0</v>
      </c>
      <c r="H162" s="172">
        <f>SUM(H164)</f>
        <v>29424.050000000003</v>
      </c>
      <c r="I162" s="174">
        <f t="shared" si="16"/>
        <v>99.405574324324334</v>
      </c>
    </row>
    <row r="163" spans="2:9" x14ac:dyDescent="0.25">
      <c r="B163" s="193"/>
      <c r="C163" s="194"/>
      <c r="D163" s="195"/>
      <c r="E163" s="193"/>
      <c r="F163" s="179"/>
      <c r="G163" s="179"/>
      <c r="H163" s="173"/>
      <c r="I163" s="175" t="e">
        <f t="shared" si="16"/>
        <v>#DIV/0!</v>
      </c>
    </row>
    <row r="164" spans="2:9" x14ac:dyDescent="0.25">
      <c r="B164" s="190">
        <v>31</v>
      </c>
      <c r="C164" s="191"/>
      <c r="D164" s="192"/>
      <c r="E164" s="190" t="s">
        <v>4</v>
      </c>
      <c r="F164" s="178">
        <v>29600</v>
      </c>
      <c r="G164" s="178">
        <v>0</v>
      </c>
      <c r="H164" s="178">
        <f t="shared" ref="H164" si="17">SUM(H166+H168+H170)</f>
        <v>29424.050000000003</v>
      </c>
      <c r="I164" s="174">
        <f t="shared" si="16"/>
        <v>99.405574324324334</v>
      </c>
    </row>
    <row r="165" spans="2:9" x14ac:dyDescent="0.25">
      <c r="B165" s="193"/>
      <c r="C165" s="194"/>
      <c r="D165" s="195"/>
      <c r="E165" s="193"/>
      <c r="F165" s="179"/>
      <c r="G165" s="179"/>
      <c r="H165" s="179"/>
      <c r="I165" s="175" t="e">
        <f t="shared" si="16"/>
        <v>#DIV/0!</v>
      </c>
    </row>
    <row r="166" spans="2:9" ht="30" customHeight="1" x14ac:dyDescent="0.25">
      <c r="B166" s="251">
        <v>311</v>
      </c>
      <c r="C166" s="252"/>
      <c r="D166" s="253"/>
      <c r="E166" s="89" t="s">
        <v>210</v>
      </c>
      <c r="F166" s="100"/>
      <c r="G166" s="100"/>
      <c r="H166" s="103">
        <f>SUM(H167)</f>
        <v>24655.83</v>
      </c>
      <c r="I166" s="104"/>
    </row>
    <row r="167" spans="2:9" ht="30" customHeight="1" x14ac:dyDescent="0.25">
      <c r="B167" s="251">
        <v>3111</v>
      </c>
      <c r="C167" s="252"/>
      <c r="D167" s="253"/>
      <c r="E167" s="89" t="s">
        <v>26</v>
      </c>
      <c r="F167" s="100"/>
      <c r="G167" s="100"/>
      <c r="H167" s="103">
        <v>24655.83</v>
      </c>
      <c r="I167" s="104"/>
    </row>
    <row r="168" spans="2:9" ht="30" customHeight="1" x14ac:dyDescent="0.25">
      <c r="B168" s="251">
        <v>312</v>
      </c>
      <c r="C168" s="252"/>
      <c r="D168" s="253"/>
      <c r="E168" s="88" t="s">
        <v>92</v>
      </c>
      <c r="F168" s="136"/>
      <c r="G168" s="95"/>
      <c r="H168" s="95">
        <f>SUM(H169)</f>
        <v>700</v>
      </c>
      <c r="I168" s="113"/>
    </row>
    <row r="169" spans="2:9" ht="30" customHeight="1" x14ac:dyDescent="0.25">
      <c r="B169" s="251">
        <v>3121</v>
      </c>
      <c r="C169" s="252"/>
      <c r="D169" s="253"/>
      <c r="E169" s="88" t="s">
        <v>92</v>
      </c>
      <c r="F169" s="138"/>
      <c r="G169" s="91"/>
      <c r="H169" s="105">
        <v>700</v>
      </c>
      <c r="I169" s="113"/>
    </row>
    <row r="170" spans="2:9" ht="30" customHeight="1" x14ac:dyDescent="0.25">
      <c r="B170" s="251">
        <v>313</v>
      </c>
      <c r="C170" s="252"/>
      <c r="D170" s="253"/>
      <c r="E170" s="88" t="s">
        <v>211</v>
      </c>
      <c r="F170" s="136"/>
      <c r="G170" s="95"/>
      <c r="H170" s="95">
        <f>SUM(H171)</f>
        <v>4068.22</v>
      </c>
      <c r="I170" s="113"/>
    </row>
    <row r="171" spans="2:9" ht="30" customHeight="1" x14ac:dyDescent="0.25">
      <c r="B171" s="251">
        <v>3132</v>
      </c>
      <c r="C171" s="252"/>
      <c r="D171" s="253"/>
      <c r="E171" s="88" t="s">
        <v>93</v>
      </c>
      <c r="F171" s="138"/>
      <c r="G171" s="91"/>
      <c r="H171" s="105">
        <v>4068.22</v>
      </c>
      <c r="I171" s="113"/>
    </row>
    <row r="172" spans="2:9" x14ac:dyDescent="0.25">
      <c r="B172" s="231" t="s">
        <v>164</v>
      </c>
      <c r="C172" s="232"/>
      <c r="D172" s="233"/>
      <c r="E172" s="237" t="s">
        <v>165</v>
      </c>
      <c r="F172" s="206">
        <f>SUM(F174)</f>
        <v>112500</v>
      </c>
      <c r="G172" s="206">
        <f>SUM(G174)</f>
        <v>0</v>
      </c>
      <c r="H172" s="208">
        <f>SUM(H174)</f>
        <v>110585.76</v>
      </c>
      <c r="I172" s="204">
        <f t="shared" ref="I172:I179" si="18">SUM(H172/F172*100)</f>
        <v>98.298453333333327</v>
      </c>
    </row>
    <row r="173" spans="2:9" x14ac:dyDescent="0.25">
      <c r="B173" s="234"/>
      <c r="C173" s="235"/>
      <c r="D173" s="236"/>
      <c r="E173" s="238"/>
      <c r="F173" s="207"/>
      <c r="G173" s="207"/>
      <c r="H173" s="209"/>
      <c r="I173" s="205" t="e">
        <f t="shared" si="18"/>
        <v>#DIV/0!</v>
      </c>
    </row>
    <row r="174" spans="2:9" x14ac:dyDescent="0.25">
      <c r="B174" s="182" t="s">
        <v>156</v>
      </c>
      <c r="C174" s="183"/>
      <c r="D174" s="184"/>
      <c r="E174" s="182" t="s">
        <v>157</v>
      </c>
      <c r="F174" s="178">
        <f>SUM(F176)</f>
        <v>112500</v>
      </c>
      <c r="G174" s="178">
        <f>SUM(G176)</f>
        <v>0</v>
      </c>
      <c r="H174" s="172">
        <f>SUM(H176)</f>
        <v>110585.76</v>
      </c>
      <c r="I174" s="174">
        <f t="shared" si="18"/>
        <v>98.298453333333327</v>
      </c>
    </row>
    <row r="175" spans="2:9" x14ac:dyDescent="0.25">
      <c r="B175" s="185"/>
      <c r="C175" s="186"/>
      <c r="D175" s="187"/>
      <c r="E175" s="185"/>
      <c r="F175" s="179"/>
      <c r="G175" s="179"/>
      <c r="H175" s="173"/>
      <c r="I175" s="175" t="e">
        <f t="shared" si="18"/>
        <v>#DIV/0!</v>
      </c>
    </row>
    <row r="176" spans="2:9" x14ac:dyDescent="0.25">
      <c r="B176" s="190">
        <v>3</v>
      </c>
      <c r="C176" s="191"/>
      <c r="D176" s="192"/>
      <c r="E176" s="190" t="s">
        <v>3</v>
      </c>
      <c r="F176" s="178">
        <f>SUM(F178)</f>
        <v>112500</v>
      </c>
      <c r="G176" s="178">
        <f>SUM(G178)</f>
        <v>0</v>
      </c>
      <c r="H176" s="178">
        <f t="shared" ref="H176" si="19">SUM(H178)</f>
        <v>110585.76</v>
      </c>
      <c r="I176" s="174">
        <f t="shared" si="18"/>
        <v>98.298453333333327</v>
      </c>
    </row>
    <row r="177" spans="2:9" x14ac:dyDescent="0.25">
      <c r="B177" s="193"/>
      <c r="C177" s="194"/>
      <c r="D177" s="195"/>
      <c r="E177" s="193"/>
      <c r="F177" s="179"/>
      <c r="G177" s="179"/>
      <c r="H177" s="179"/>
      <c r="I177" s="175" t="e">
        <f t="shared" si="18"/>
        <v>#DIV/0!</v>
      </c>
    </row>
    <row r="178" spans="2:9" x14ac:dyDescent="0.25">
      <c r="B178" s="190">
        <v>31</v>
      </c>
      <c r="C178" s="191"/>
      <c r="D178" s="192"/>
      <c r="E178" s="190" t="s">
        <v>4</v>
      </c>
      <c r="F178" s="178">
        <v>112500</v>
      </c>
      <c r="G178" s="178">
        <v>0</v>
      </c>
      <c r="H178" s="178">
        <f t="shared" ref="H178" si="20">SUM(H180+H182+H184)</f>
        <v>110585.76</v>
      </c>
      <c r="I178" s="174">
        <f t="shared" si="18"/>
        <v>98.298453333333327</v>
      </c>
    </row>
    <row r="179" spans="2:9" x14ac:dyDescent="0.25">
      <c r="B179" s="193"/>
      <c r="C179" s="194"/>
      <c r="D179" s="195"/>
      <c r="E179" s="193"/>
      <c r="F179" s="179"/>
      <c r="G179" s="179"/>
      <c r="H179" s="179"/>
      <c r="I179" s="175" t="e">
        <f t="shared" si="18"/>
        <v>#DIV/0!</v>
      </c>
    </row>
    <row r="180" spans="2:9" ht="30" customHeight="1" x14ac:dyDescent="0.25">
      <c r="B180" s="251">
        <v>311</v>
      </c>
      <c r="C180" s="252"/>
      <c r="D180" s="253"/>
      <c r="E180" s="89" t="s">
        <v>210</v>
      </c>
      <c r="F180" s="139"/>
      <c r="G180" s="94"/>
      <c r="H180" s="94">
        <f>SUM(H181)</f>
        <v>91202.54</v>
      </c>
      <c r="I180" s="104"/>
    </row>
    <row r="181" spans="2:9" ht="30" customHeight="1" x14ac:dyDescent="0.25">
      <c r="B181" s="251">
        <v>3111</v>
      </c>
      <c r="C181" s="252"/>
      <c r="D181" s="253"/>
      <c r="E181" s="89" t="s">
        <v>26</v>
      </c>
      <c r="F181" s="100"/>
      <c r="G181" s="100"/>
      <c r="H181" s="103">
        <v>91202.54</v>
      </c>
      <c r="I181" s="104"/>
    </row>
    <row r="182" spans="2:9" ht="30" customHeight="1" x14ac:dyDescent="0.25">
      <c r="B182" s="251">
        <v>312</v>
      </c>
      <c r="C182" s="252"/>
      <c r="D182" s="253"/>
      <c r="E182" s="88" t="s">
        <v>92</v>
      </c>
      <c r="F182" s="136"/>
      <c r="G182" s="95"/>
      <c r="H182" s="95">
        <f>SUM(H183)</f>
        <v>4334.8599999999997</v>
      </c>
      <c r="I182" s="113"/>
    </row>
    <row r="183" spans="2:9" ht="30" customHeight="1" x14ac:dyDescent="0.25">
      <c r="B183" s="251">
        <v>3121</v>
      </c>
      <c r="C183" s="252"/>
      <c r="D183" s="253"/>
      <c r="E183" s="88" t="s">
        <v>92</v>
      </c>
      <c r="F183" s="138"/>
      <c r="G183" s="91"/>
      <c r="H183" s="105">
        <v>4334.8599999999997</v>
      </c>
      <c r="I183" s="113"/>
    </row>
    <row r="184" spans="2:9" ht="30" customHeight="1" x14ac:dyDescent="0.25">
      <c r="B184" s="251">
        <v>313</v>
      </c>
      <c r="C184" s="252"/>
      <c r="D184" s="253"/>
      <c r="E184" s="88" t="s">
        <v>211</v>
      </c>
      <c r="F184" s="136"/>
      <c r="G184" s="95"/>
      <c r="H184" s="95">
        <f>SUM(H185)</f>
        <v>15048.36</v>
      </c>
      <c r="I184" s="113"/>
    </row>
    <row r="185" spans="2:9" ht="30" customHeight="1" x14ac:dyDescent="0.25">
      <c r="B185" s="251">
        <v>3132</v>
      </c>
      <c r="C185" s="252"/>
      <c r="D185" s="253"/>
      <c r="E185" s="88" t="s">
        <v>93</v>
      </c>
      <c r="F185" s="138"/>
      <c r="G185" s="91"/>
      <c r="H185" s="105">
        <v>15048.36</v>
      </c>
      <c r="I185" s="113"/>
    </row>
    <row r="186" spans="2:9" x14ac:dyDescent="0.25">
      <c r="B186" s="231" t="s">
        <v>166</v>
      </c>
      <c r="C186" s="232"/>
      <c r="D186" s="233"/>
      <c r="E186" s="237" t="s">
        <v>167</v>
      </c>
      <c r="F186" s="206">
        <f>SUM(F188)</f>
        <v>34450</v>
      </c>
      <c r="G186" s="206">
        <f>SUM(G188)</f>
        <v>0</v>
      </c>
      <c r="H186" s="208">
        <f>SUM(H188)</f>
        <v>34146.22</v>
      </c>
      <c r="I186" s="204">
        <f t="shared" ref="I186:I193" si="21">SUM(H186/F186*100)</f>
        <v>99.118200290275766</v>
      </c>
    </row>
    <row r="187" spans="2:9" x14ac:dyDescent="0.25">
      <c r="B187" s="234"/>
      <c r="C187" s="235"/>
      <c r="D187" s="236"/>
      <c r="E187" s="238"/>
      <c r="F187" s="207"/>
      <c r="G187" s="207"/>
      <c r="H187" s="209"/>
      <c r="I187" s="205" t="e">
        <f t="shared" si="21"/>
        <v>#DIV/0!</v>
      </c>
    </row>
    <row r="188" spans="2:9" x14ac:dyDescent="0.25">
      <c r="B188" s="182" t="s">
        <v>156</v>
      </c>
      <c r="C188" s="183"/>
      <c r="D188" s="184"/>
      <c r="E188" s="182" t="s">
        <v>157</v>
      </c>
      <c r="F188" s="178">
        <f>SUM(F190)</f>
        <v>34450</v>
      </c>
      <c r="G188" s="178">
        <f>SUM(G190)</f>
        <v>0</v>
      </c>
      <c r="H188" s="172">
        <f>SUM(H190)</f>
        <v>34146.22</v>
      </c>
      <c r="I188" s="174">
        <f t="shared" si="21"/>
        <v>99.118200290275766</v>
      </c>
    </row>
    <row r="189" spans="2:9" x14ac:dyDescent="0.25">
      <c r="B189" s="185"/>
      <c r="C189" s="186"/>
      <c r="D189" s="187"/>
      <c r="E189" s="185"/>
      <c r="F189" s="179"/>
      <c r="G189" s="179"/>
      <c r="H189" s="173"/>
      <c r="I189" s="175" t="e">
        <f t="shared" si="21"/>
        <v>#DIV/0!</v>
      </c>
    </row>
    <row r="190" spans="2:9" x14ac:dyDescent="0.25">
      <c r="B190" s="190">
        <v>3</v>
      </c>
      <c r="C190" s="191"/>
      <c r="D190" s="192"/>
      <c r="E190" s="190" t="s">
        <v>3</v>
      </c>
      <c r="F190" s="178">
        <f>SUM(F192)</f>
        <v>34450</v>
      </c>
      <c r="G190" s="178">
        <f>SUM(G192)</f>
        <v>0</v>
      </c>
      <c r="H190" s="172">
        <f>SUM(H192)</f>
        <v>34146.22</v>
      </c>
      <c r="I190" s="174">
        <f t="shared" si="21"/>
        <v>99.118200290275766</v>
      </c>
    </row>
    <row r="191" spans="2:9" x14ac:dyDescent="0.25">
      <c r="B191" s="193"/>
      <c r="C191" s="194"/>
      <c r="D191" s="195"/>
      <c r="E191" s="193"/>
      <c r="F191" s="179"/>
      <c r="G191" s="179"/>
      <c r="H191" s="173"/>
      <c r="I191" s="175" t="e">
        <f t="shared" si="21"/>
        <v>#DIV/0!</v>
      </c>
    </row>
    <row r="192" spans="2:9" x14ac:dyDescent="0.25">
      <c r="B192" s="190">
        <v>31</v>
      </c>
      <c r="C192" s="191"/>
      <c r="D192" s="192"/>
      <c r="E192" s="190" t="s">
        <v>4</v>
      </c>
      <c r="F192" s="178">
        <v>34450</v>
      </c>
      <c r="G192" s="178">
        <v>0</v>
      </c>
      <c r="H192" s="178">
        <f t="shared" ref="H192" si="22">SUM(H194+H196+H198)</f>
        <v>34146.22</v>
      </c>
      <c r="I192" s="174">
        <f t="shared" si="21"/>
        <v>99.118200290275766</v>
      </c>
    </row>
    <row r="193" spans="2:9" x14ac:dyDescent="0.25">
      <c r="B193" s="193"/>
      <c r="C193" s="194"/>
      <c r="D193" s="195"/>
      <c r="E193" s="193"/>
      <c r="F193" s="179"/>
      <c r="G193" s="179"/>
      <c r="H193" s="179"/>
      <c r="I193" s="175" t="e">
        <f t="shared" si="21"/>
        <v>#DIV/0!</v>
      </c>
    </row>
    <row r="194" spans="2:9" ht="30" customHeight="1" x14ac:dyDescent="0.25">
      <c r="B194" s="251">
        <v>311</v>
      </c>
      <c r="C194" s="252"/>
      <c r="D194" s="253"/>
      <c r="E194" s="89" t="s">
        <v>210</v>
      </c>
      <c r="F194" s="139"/>
      <c r="G194" s="94"/>
      <c r="H194" s="94">
        <f>SUM(H195)</f>
        <v>28243.15</v>
      </c>
      <c r="I194" s="104"/>
    </row>
    <row r="195" spans="2:9" ht="30" customHeight="1" x14ac:dyDescent="0.25">
      <c r="B195" s="251">
        <v>3111</v>
      </c>
      <c r="C195" s="252"/>
      <c r="D195" s="253"/>
      <c r="E195" s="89" t="s">
        <v>26</v>
      </c>
      <c r="F195" s="100"/>
      <c r="G195" s="100"/>
      <c r="H195" s="103">
        <v>28243.15</v>
      </c>
      <c r="I195" s="104"/>
    </row>
    <row r="196" spans="2:9" ht="30" customHeight="1" x14ac:dyDescent="0.25">
      <c r="B196" s="251">
        <v>312</v>
      </c>
      <c r="C196" s="252"/>
      <c r="D196" s="253"/>
      <c r="E196" s="88" t="s">
        <v>92</v>
      </c>
      <c r="F196" s="136"/>
      <c r="G196" s="95"/>
      <c r="H196" s="95">
        <f>SUM(H197)</f>
        <v>1242.97</v>
      </c>
      <c r="I196" s="113"/>
    </row>
    <row r="197" spans="2:9" ht="30" customHeight="1" x14ac:dyDescent="0.25">
      <c r="B197" s="251">
        <v>3121</v>
      </c>
      <c r="C197" s="252"/>
      <c r="D197" s="253"/>
      <c r="E197" s="88" t="s">
        <v>92</v>
      </c>
      <c r="F197" s="138"/>
      <c r="G197" s="91"/>
      <c r="H197" s="105">
        <v>1242.97</v>
      </c>
      <c r="I197" s="113"/>
    </row>
    <row r="198" spans="2:9" ht="30" customHeight="1" x14ac:dyDescent="0.25">
      <c r="B198" s="251">
        <v>313</v>
      </c>
      <c r="C198" s="252"/>
      <c r="D198" s="253"/>
      <c r="E198" s="88" t="s">
        <v>211</v>
      </c>
      <c r="F198" s="136"/>
      <c r="G198" s="95"/>
      <c r="H198" s="95">
        <f>SUM(H199)</f>
        <v>4660.1000000000004</v>
      </c>
      <c r="I198" s="113"/>
    </row>
    <row r="199" spans="2:9" ht="30" customHeight="1" x14ac:dyDescent="0.25">
      <c r="B199" s="251">
        <v>3132</v>
      </c>
      <c r="C199" s="252"/>
      <c r="D199" s="253"/>
      <c r="E199" s="88" t="s">
        <v>93</v>
      </c>
      <c r="F199" s="138"/>
      <c r="G199" s="91"/>
      <c r="H199" s="105">
        <v>4660.1000000000004</v>
      </c>
      <c r="I199" s="113"/>
    </row>
    <row r="200" spans="2:9" x14ac:dyDescent="0.25">
      <c r="B200" s="231" t="s">
        <v>168</v>
      </c>
      <c r="C200" s="232"/>
      <c r="D200" s="233"/>
      <c r="E200" s="237" t="s">
        <v>169</v>
      </c>
      <c r="F200" s="206">
        <f>SUM(F202)</f>
        <v>30420</v>
      </c>
      <c r="G200" s="206">
        <f>SUM(G202)</f>
        <v>0</v>
      </c>
      <c r="H200" s="208">
        <f>SUM(H202)</f>
        <v>30198.65</v>
      </c>
      <c r="I200" s="204">
        <f t="shared" ref="I200:I207" si="23">SUM(H200/F200*100)</f>
        <v>99.272353714661406</v>
      </c>
    </row>
    <row r="201" spans="2:9" x14ac:dyDescent="0.25">
      <c r="B201" s="234"/>
      <c r="C201" s="235"/>
      <c r="D201" s="236"/>
      <c r="E201" s="238"/>
      <c r="F201" s="207"/>
      <c r="G201" s="207"/>
      <c r="H201" s="209"/>
      <c r="I201" s="205" t="e">
        <f t="shared" si="23"/>
        <v>#DIV/0!</v>
      </c>
    </row>
    <row r="202" spans="2:9" x14ac:dyDescent="0.25">
      <c r="B202" s="182" t="s">
        <v>156</v>
      </c>
      <c r="C202" s="183"/>
      <c r="D202" s="184"/>
      <c r="E202" s="182" t="s">
        <v>157</v>
      </c>
      <c r="F202" s="178">
        <f>SUM(F204)</f>
        <v>30420</v>
      </c>
      <c r="G202" s="178">
        <f>SUM(G204)</f>
        <v>0</v>
      </c>
      <c r="H202" s="172">
        <f>SUM(H204)</f>
        <v>30198.65</v>
      </c>
      <c r="I202" s="174">
        <f t="shared" si="23"/>
        <v>99.272353714661406</v>
      </c>
    </row>
    <row r="203" spans="2:9" x14ac:dyDescent="0.25">
      <c r="B203" s="185"/>
      <c r="C203" s="186"/>
      <c r="D203" s="187"/>
      <c r="E203" s="185"/>
      <c r="F203" s="179"/>
      <c r="G203" s="179"/>
      <c r="H203" s="173"/>
      <c r="I203" s="175" t="e">
        <f t="shared" si="23"/>
        <v>#DIV/0!</v>
      </c>
    </row>
    <row r="204" spans="2:9" x14ac:dyDescent="0.25">
      <c r="B204" s="190">
        <v>3</v>
      </c>
      <c r="C204" s="191"/>
      <c r="D204" s="192"/>
      <c r="E204" s="190" t="s">
        <v>3</v>
      </c>
      <c r="F204" s="178">
        <f>SUM(F206)</f>
        <v>30420</v>
      </c>
      <c r="G204" s="178">
        <f>SUM(G206)</f>
        <v>0</v>
      </c>
      <c r="H204" s="172">
        <f>SUM(H206)</f>
        <v>30198.65</v>
      </c>
      <c r="I204" s="174">
        <f t="shared" si="23"/>
        <v>99.272353714661406</v>
      </c>
    </row>
    <row r="205" spans="2:9" x14ac:dyDescent="0.25">
      <c r="B205" s="193"/>
      <c r="C205" s="194"/>
      <c r="D205" s="195"/>
      <c r="E205" s="193"/>
      <c r="F205" s="179"/>
      <c r="G205" s="179"/>
      <c r="H205" s="173"/>
      <c r="I205" s="175" t="e">
        <f t="shared" si="23"/>
        <v>#DIV/0!</v>
      </c>
    </row>
    <row r="206" spans="2:9" x14ac:dyDescent="0.25">
      <c r="B206" s="190">
        <v>31</v>
      </c>
      <c r="C206" s="191"/>
      <c r="D206" s="192"/>
      <c r="E206" s="190" t="s">
        <v>4</v>
      </c>
      <c r="F206" s="178">
        <v>30420</v>
      </c>
      <c r="G206" s="178">
        <v>0</v>
      </c>
      <c r="H206" s="172">
        <f>SUM(H208+H210+H212)</f>
        <v>30198.65</v>
      </c>
      <c r="I206" s="174">
        <f t="shared" si="23"/>
        <v>99.272353714661406</v>
      </c>
    </row>
    <row r="207" spans="2:9" x14ac:dyDescent="0.25">
      <c r="B207" s="193"/>
      <c r="C207" s="194"/>
      <c r="D207" s="195"/>
      <c r="E207" s="193"/>
      <c r="F207" s="179"/>
      <c r="G207" s="179"/>
      <c r="H207" s="173"/>
      <c r="I207" s="175" t="e">
        <f t="shared" si="23"/>
        <v>#DIV/0!</v>
      </c>
    </row>
    <row r="208" spans="2:9" ht="30" customHeight="1" x14ac:dyDescent="0.25">
      <c r="B208" s="251">
        <v>311</v>
      </c>
      <c r="C208" s="252"/>
      <c r="D208" s="253"/>
      <c r="E208" s="89" t="s">
        <v>210</v>
      </c>
      <c r="F208" s="139"/>
      <c r="G208" s="94"/>
      <c r="H208" s="94">
        <f>SUM(H209)</f>
        <v>25320.73</v>
      </c>
      <c r="I208" s="104"/>
    </row>
    <row r="209" spans="2:9" ht="30" customHeight="1" x14ac:dyDescent="0.25">
      <c r="B209" s="251">
        <v>3111</v>
      </c>
      <c r="C209" s="252"/>
      <c r="D209" s="253"/>
      <c r="E209" s="89" t="s">
        <v>26</v>
      </c>
      <c r="F209" s="100"/>
      <c r="G209" s="100"/>
      <c r="H209" s="103">
        <v>25320.73</v>
      </c>
      <c r="I209" s="104"/>
    </row>
    <row r="210" spans="2:9" ht="30" customHeight="1" x14ac:dyDescent="0.25">
      <c r="B210" s="251">
        <v>312</v>
      </c>
      <c r="C210" s="252"/>
      <c r="D210" s="253"/>
      <c r="E210" s="88" t="s">
        <v>92</v>
      </c>
      <c r="F210" s="136"/>
      <c r="G210" s="95"/>
      <c r="H210" s="95">
        <f>SUM(H211)</f>
        <v>700</v>
      </c>
      <c r="I210" s="113"/>
    </row>
    <row r="211" spans="2:9" ht="30" customHeight="1" x14ac:dyDescent="0.25">
      <c r="B211" s="251">
        <v>3121</v>
      </c>
      <c r="C211" s="252"/>
      <c r="D211" s="253"/>
      <c r="E211" s="88" t="s">
        <v>92</v>
      </c>
      <c r="F211" s="138"/>
      <c r="G211" s="91"/>
      <c r="H211" s="105">
        <v>700</v>
      </c>
      <c r="I211" s="113"/>
    </row>
    <row r="212" spans="2:9" ht="30" customHeight="1" x14ac:dyDescent="0.25">
      <c r="B212" s="251">
        <v>313</v>
      </c>
      <c r="C212" s="252"/>
      <c r="D212" s="253"/>
      <c r="E212" s="88" t="s">
        <v>211</v>
      </c>
      <c r="F212" s="136"/>
      <c r="G212" s="95"/>
      <c r="H212" s="95">
        <f>SUM(H213)</f>
        <v>4177.92</v>
      </c>
      <c r="I212" s="113"/>
    </row>
    <row r="213" spans="2:9" ht="30" customHeight="1" x14ac:dyDescent="0.25">
      <c r="B213" s="251">
        <v>3132</v>
      </c>
      <c r="C213" s="252"/>
      <c r="D213" s="253"/>
      <c r="E213" s="88" t="s">
        <v>93</v>
      </c>
      <c r="F213" s="138"/>
      <c r="G213" s="91"/>
      <c r="H213" s="105">
        <v>4177.92</v>
      </c>
      <c r="I213" s="113"/>
    </row>
    <row r="214" spans="2:9" x14ac:dyDescent="0.25">
      <c r="B214" s="231" t="s">
        <v>170</v>
      </c>
      <c r="C214" s="232"/>
      <c r="D214" s="233"/>
      <c r="E214" s="237" t="s">
        <v>171</v>
      </c>
      <c r="F214" s="206">
        <f>SUM(F216)</f>
        <v>25300</v>
      </c>
      <c r="G214" s="206">
        <f>SUM(G216)</f>
        <v>0</v>
      </c>
      <c r="H214" s="208">
        <f>SUM(H216)</f>
        <v>25294.720000000001</v>
      </c>
      <c r="I214" s="204">
        <f t="shared" ref="I214:I221" si="24">SUM(H214/F214*100)</f>
        <v>99.979130434782618</v>
      </c>
    </row>
    <row r="215" spans="2:9" x14ac:dyDescent="0.25">
      <c r="B215" s="234"/>
      <c r="C215" s="235"/>
      <c r="D215" s="236"/>
      <c r="E215" s="238"/>
      <c r="F215" s="207"/>
      <c r="G215" s="207"/>
      <c r="H215" s="209"/>
      <c r="I215" s="205" t="e">
        <f t="shared" si="24"/>
        <v>#DIV/0!</v>
      </c>
    </row>
    <row r="216" spans="2:9" x14ac:dyDescent="0.25">
      <c r="B216" s="182" t="s">
        <v>156</v>
      </c>
      <c r="C216" s="183"/>
      <c r="D216" s="184"/>
      <c r="E216" s="182" t="s">
        <v>157</v>
      </c>
      <c r="F216" s="178">
        <f>SUM(F218)</f>
        <v>25300</v>
      </c>
      <c r="G216" s="178">
        <f>SUM(G218)</f>
        <v>0</v>
      </c>
      <c r="H216" s="172">
        <f>SUM(H218)</f>
        <v>25294.720000000001</v>
      </c>
      <c r="I216" s="174">
        <f t="shared" si="24"/>
        <v>99.979130434782618</v>
      </c>
    </row>
    <row r="217" spans="2:9" x14ac:dyDescent="0.25">
      <c r="B217" s="185"/>
      <c r="C217" s="186"/>
      <c r="D217" s="187"/>
      <c r="E217" s="185"/>
      <c r="F217" s="179"/>
      <c r="G217" s="179"/>
      <c r="H217" s="173"/>
      <c r="I217" s="175" t="e">
        <f t="shared" si="24"/>
        <v>#DIV/0!</v>
      </c>
    </row>
    <row r="218" spans="2:9" x14ac:dyDescent="0.25">
      <c r="B218" s="190">
        <v>3</v>
      </c>
      <c r="C218" s="191"/>
      <c r="D218" s="192"/>
      <c r="E218" s="190" t="s">
        <v>3</v>
      </c>
      <c r="F218" s="178">
        <f>SUM(F220)</f>
        <v>25300</v>
      </c>
      <c r="G218" s="178">
        <f>SUM(G220)</f>
        <v>0</v>
      </c>
      <c r="H218" s="172">
        <f>SUM(H220)</f>
        <v>25294.720000000001</v>
      </c>
      <c r="I218" s="174">
        <f t="shared" si="24"/>
        <v>99.979130434782618</v>
      </c>
    </row>
    <row r="219" spans="2:9" x14ac:dyDescent="0.25">
      <c r="B219" s="193"/>
      <c r="C219" s="194"/>
      <c r="D219" s="195"/>
      <c r="E219" s="193"/>
      <c r="F219" s="179"/>
      <c r="G219" s="179"/>
      <c r="H219" s="173"/>
      <c r="I219" s="175" t="e">
        <f t="shared" si="24"/>
        <v>#DIV/0!</v>
      </c>
    </row>
    <row r="220" spans="2:9" x14ac:dyDescent="0.25">
      <c r="B220" s="190">
        <v>32</v>
      </c>
      <c r="C220" s="191"/>
      <c r="D220" s="192"/>
      <c r="E220" s="190" t="s">
        <v>12</v>
      </c>
      <c r="F220" s="178">
        <v>25300</v>
      </c>
      <c r="G220" s="178">
        <v>0</v>
      </c>
      <c r="H220" s="178">
        <f>SUM(H222+H228+H238+H252)</f>
        <v>25294.720000000001</v>
      </c>
      <c r="I220" s="174">
        <f t="shared" si="24"/>
        <v>99.979130434782618</v>
      </c>
    </row>
    <row r="221" spans="2:9" x14ac:dyDescent="0.25">
      <c r="B221" s="193"/>
      <c r="C221" s="194"/>
      <c r="D221" s="195"/>
      <c r="E221" s="193"/>
      <c r="F221" s="179"/>
      <c r="G221" s="179"/>
      <c r="H221" s="179"/>
      <c r="I221" s="175" t="e">
        <f t="shared" si="24"/>
        <v>#DIV/0!</v>
      </c>
    </row>
    <row r="222" spans="2:9" x14ac:dyDescent="0.25">
      <c r="B222" s="190">
        <v>321</v>
      </c>
      <c r="C222" s="191"/>
      <c r="D222" s="192"/>
      <c r="E222" s="196" t="s">
        <v>27</v>
      </c>
      <c r="F222" s="178"/>
      <c r="G222" s="178"/>
      <c r="H222" s="178">
        <f>SUM(H224:H227)</f>
        <v>7442.73</v>
      </c>
      <c r="I222" s="174"/>
    </row>
    <row r="223" spans="2:9" x14ac:dyDescent="0.25">
      <c r="B223" s="193"/>
      <c r="C223" s="194"/>
      <c r="D223" s="195"/>
      <c r="E223" s="197"/>
      <c r="F223" s="179"/>
      <c r="G223" s="179"/>
      <c r="H223" s="179"/>
      <c r="I223" s="175"/>
    </row>
    <row r="224" spans="2:9" x14ac:dyDescent="0.25">
      <c r="B224" s="182">
        <v>3211</v>
      </c>
      <c r="C224" s="183"/>
      <c r="D224" s="184"/>
      <c r="E224" s="188" t="s">
        <v>28</v>
      </c>
      <c r="F224" s="176"/>
      <c r="G224" s="176"/>
      <c r="H224" s="178">
        <v>4020.37</v>
      </c>
      <c r="I224" s="180"/>
    </row>
    <row r="225" spans="2:9" x14ac:dyDescent="0.25">
      <c r="B225" s="185"/>
      <c r="C225" s="186"/>
      <c r="D225" s="187"/>
      <c r="E225" s="189"/>
      <c r="F225" s="177"/>
      <c r="G225" s="177"/>
      <c r="H225" s="179"/>
      <c r="I225" s="181"/>
    </row>
    <row r="226" spans="2:9" x14ac:dyDescent="0.25">
      <c r="B226" s="190">
        <v>3212</v>
      </c>
      <c r="C226" s="191"/>
      <c r="D226" s="192"/>
      <c r="E226" s="190" t="s">
        <v>119</v>
      </c>
      <c r="F226" s="170"/>
      <c r="G226" s="170"/>
      <c r="H226" s="172">
        <v>3422.36</v>
      </c>
      <c r="I226" s="174"/>
    </row>
    <row r="227" spans="2:9" x14ac:dyDescent="0.25">
      <c r="B227" s="193"/>
      <c r="C227" s="194"/>
      <c r="D227" s="195"/>
      <c r="E227" s="193"/>
      <c r="F227" s="171"/>
      <c r="G227" s="171"/>
      <c r="H227" s="173"/>
      <c r="I227" s="175"/>
    </row>
    <row r="228" spans="2:9" x14ac:dyDescent="0.25">
      <c r="B228" s="182">
        <v>322</v>
      </c>
      <c r="C228" s="183"/>
      <c r="D228" s="184"/>
      <c r="E228" s="188" t="s">
        <v>209</v>
      </c>
      <c r="F228" s="178"/>
      <c r="G228" s="178"/>
      <c r="H228" s="178">
        <f>SUM(H230:H237)</f>
        <v>10553.3</v>
      </c>
      <c r="I228" s="174"/>
    </row>
    <row r="229" spans="2:9" x14ac:dyDescent="0.25">
      <c r="B229" s="185"/>
      <c r="C229" s="186"/>
      <c r="D229" s="187"/>
      <c r="E229" s="189"/>
      <c r="F229" s="179"/>
      <c r="G229" s="179"/>
      <c r="H229" s="179"/>
      <c r="I229" s="175"/>
    </row>
    <row r="230" spans="2:9" x14ac:dyDescent="0.25">
      <c r="B230" s="190">
        <v>3221</v>
      </c>
      <c r="C230" s="191"/>
      <c r="D230" s="192"/>
      <c r="E230" s="188" t="s">
        <v>216</v>
      </c>
      <c r="F230" s="170"/>
      <c r="G230" s="170"/>
      <c r="H230" s="172">
        <v>7576.03</v>
      </c>
      <c r="I230" s="174"/>
    </row>
    <row r="231" spans="2:9" x14ac:dyDescent="0.25">
      <c r="B231" s="193"/>
      <c r="C231" s="194"/>
      <c r="D231" s="195"/>
      <c r="E231" s="189"/>
      <c r="F231" s="171"/>
      <c r="G231" s="171"/>
      <c r="H231" s="173"/>
      <c r="I231" s="175"/>
    </row>
    <row r="232" spans="2:9" x14ac:dyDescent="0.25">
      <c r="B232" s="190">
        <v>3223</v>
      </c>
      <c r="C232" s="191"/>
      <c r="D232" s="192"/>
      <c r="E232" s="188" t="s">
        <v>118</v>
      </c>
      <c r="F232" s="170"/>
      <c r="G232" s="170"/>
      <c r="H232" s="172">
        <v>2068.36</v>
      </c>
      <c r="I232" s="174"/>
    </row>
    <row r="233" spans="2:9" x14ac:dyDescent="0.25">
      <c r="B233" s="193"/>
      <c r="C233" s="194"/>
      <c r="D233" s="195"/>
      <c r="E233" s="189"/>
      <c r="F233" s="171"/>
      <c r="G233" s="171"/>
      <c r="H233" s="173"/>
      <c r="I233" s="175"/>
    </row>
    <row r="234" spans="2:9" x14ac:dyDescent="0.25">
      <c r="B234" s="190">
        <v>3224</v>
      </c>
      <c r="C234" s="191"/>
      <c r="D234" s="192"/>
      <c r="E234" s="188" t="s">
        <v>219</v>
      </c>
      <c r="F234" s="170"/>
      <c r="G234" s="170"/>
      <c r="H234" s="172">
        <v>488.93</v>
      </c>
      <c r="I234" s="174"/>
    </row>
    <row r="235" spans="2:9" x14ac:dyDescent="0.25">
      <c r="B235" s="193"/>
      <c r="C235" s="194"/>
      <c r="D235" s="195"/>
      <c r="E235" s="189"/>
      <c r="F235" s="171"/>
      <c r="G235" s="171"/>
      <c r="H235" s="173"/>
      <c r="I235" s="175"/>
    </row>
    <row r="236" spans="2:9" x14ac:dyDescent="0.25">
      <c r="B236" s="190">
        <v>3227</v>
      </c>
      <c r="C236" s="191"/>
      <c r="D236" s="192"/>
      <c r="E236" s="188" t="s">
        <v>254</v>
      </c>
      <c r="F236" s="170"/>
      <c r="G236" s="170"/>
      <c r="H236" s="172">
        <v>419.98</v>
      </c>
      <c r="I236" s="180"/>
    </row>
    <row r="237" spans="2:9" x14ac:dyDescent="0.25">
      <c r="B237" s="193"/>
      <c r="C237" s="194"/>
      <c r="D237" s="195"/>
      <c r="E237" s="189"/>
      <c r="F237" s="171"/>
      <c r="G237" s="171"/>
      <c r="H237" s="173"/>
      <c r="I237" s="181"/>
    </row>
    <row r="238" spans="2:9" x14ac:dyDescent="0.25">
      <c r="B238" s="182">
        <v>323</v>
      </c>
      <c r="C238" s="183"/>
      <c r="D238" s="184"/>
      <c r="E238" s="188" t="s">
        <v>220</v>
      </c>
      <c r="F238" s="178"/>
      <c r="G238" s="178"/>
      <c r="H238" s="178">
        <f>SUM(H240:H251)</f>
        <v>6541.9</v>
      </c>
      <c r="I238" s="174"/>
    </row>
    <row r="239" spans="2:9" x14ac:dyDescent="0.25">
      <c r="B239" s="185"/>
      <c r="C239" s="186"/>
      <c r="D239" s="187"/>
      <c r="E239" s="189"/>
      <c r="F239" s="179"/>
      <c r="G239" s="179"/>
      <c r="H239" s="179"/>
      <c r="I239" s="175"/>
    </row>
    <row r="240" spans="2:9" x14ac:dyDescent="0.25">
      <c r="B240" s="190">
        <v>3231</v>
      </c>
      <c r="C240" s="191"/>
      <c r="D240" s="192"/>
      <c r="E240" s="188" t="s">
        <v>99</v>
      </c>
      <c r="F240" s="170"/>
      <c r="G240" s="170"/>
      <c r="H240" s="172">
        <v>800</v>
      </c>
      <c r="I240" s="174"/>
    </row>
    <row r="241" spans="2:9" x14ac:dyDescent="0.25">
      <c r="B241" s="193"/>
      <c r="C241" s="194"/>
      <c r="D241" s="195"/>
      <c r="E241" s="189"/>
      <c r="F241" s="171"/>
      <c r="G241" s="171"/>
      <c r="H241" s="173"/>
      <c r="I241" s="175"/>
    </row>
    <row r="242" spans="2:9" x14ac:dyDescent="0.25">
      <c r="B242" s="190">
        <v>3234</v>
      </c>
      <c r="C242" s="191"/>
      <c r="D242" s="192"/>
      <c r="E242" s="188" t="s">
        <v>102</v>
      </c>
      <c r="F242" s="170"/>
      <c r="G242" s="170"/>
      <c r="H242" s="172">
        <v>1287.4000000000001</v>
      </c>
      <c r="I242" s="174"/>
    </row>
    <row r="243" spans="2:9" x14ac:dyDescent="0.25">
      <c r="B243" s="193"/>
      <c r="C243" s="194"/>
      <c r="D243" s="195"/>
      <c r="E243" s="189"/>
      <c r="F243" s="171"/>
      <c r="G243" s="171"/>
      <c r="H243" s="173"/>
      <c r="I243" s="175"/>
    </row>
    <row r="244" spans="2:9" x14ac:dyDescent="0.25">
      <c r="B244" s="190">
        <v>3235</v>
      </c>
      <c r="C244" s="191"/>
      <c r="D244" s="192"/>
      <c r="E244" s="188" t="s">
        <v>223</v>
      </c>
      <c r="F244" s="170"/>
      <c r="G244" s="170"/>
      <c r="H244" s="172">
        <v>2229.94</v>
      </c>
      <c r="I244" s="174"/>
    </row>
    <row r="245" spans="2:9" x14ac:dyDescent="0.25">
      <c r="B245" s="193"/>
      <c r="C245" s="194"/>
      <c r="D245" s="195"/>
      <c r="E245" s="189"/>
      <c r="F245" s="171"/>
      <c r="G245" s="171"/>
      <c r="H245" s="173"/>
      <c r="I245" s="175"/>
    </row>
    <row r="246" spans="2:9" x14ac:dyDescent="0.25">
      <c r="B246" s="190">
        <v>3237</v>
      </c>
      <c r="C246" s="191"/>
      <c r="D246" s="192"/>
      <c r="E246" s="188" t="s">
        <v>105</v>
      </c>
      <c r="F246" s="170"/>
      <c r="G246" s="170"/>
      <c r="H246" s="172">
        <v>642.5</v>
      </c>
      <c r="I246" s="174"/>
    </row>
    <row r="247" spans="2:9" x14ac:dyDescent="0.25">
      <c r="B247" s="193"/>
      <c r="C247" s="194"/>
      <c r="D247" s="195"/>
      <c r="E247" s="189"/>
      <c r="F247" s="171"/>
      <c r="G247" s="171"/>
      <c r="H247" s="173"/>
      <c r="I247" s="175"/>
    </row>
    <row r="248" spans="2:9" x14ac:dyDescent="0.25">
      <c r="B248" s="190">
        <v>3238</v>
      </c>
      <c r="C248" s="191"/>
      <c r="D248" s="192"/>
      <c r="E248" s="188" t="s">
        <v>106</v>
      </c>
      <c r="F248" s="170"/>
      <c r="G248" s="170"/>
      <c r="H248" s="172">
        <v>500</v>
      </c>
      <c r="I248" s="174"/>
    </row>
    <row r="249" spans="2:9" x14ac:dyDescent="0.25">
      <c r="B249" s="193"/>
      <c r="C249" s="194"/>
      <c r="D249" s="195"/>
      <c r="E249" s="189"/>
      <c r="F249" s="171"/>
      <c r="G249" s="171"/>
      <c r="H249" s="173"/>
      <c r="I249" s="175"/>
    </row>
    <row r="250" spans="2:9" x14ac:dyDescent="0.25">
      <c r="B250" s="190">
        <v>3239</v>
      </c>
      <c r="C250" s="191"/>
      <c r="D250" s="192"/>
      <c r="E250" s="188" t="s">
        <v>107</v>
      </c>
      <c r="F250" s="170"/>
      <c r="G250" s="170"/>
      <c r="H250" s="172">
        <v>1082.06</v>
      </c>
      <c r="I250" s="174"/>
    </row>
    <row r="251" spans="2:9" x14ac:dyDescent="0.25">
      <c r="B251" s="193"/>
      <c r="C251" s="194"/>
      <c r="D251" s="195"/>
      <c r="E251" s="189"/>
      <c r="F251" s="171"/>
      <c r="G251" s="171"/>
      <c r="H251" s="173"/>
      <c r="I251" s="175"/>
    </row>
    <row r="252" spans="2:9" x14ac:dyDescent="0.25">
      <c r="B252" s="182">
        <v>329</v>
      </c>
      <c r="C252" s="183"/>
      <c r="D252" s="184"/>
      <c r="E252" s="188" t="s">
        <v>208</v>
      </c>
      <c r="F252" s="178"/>
      <c r="G252" s="178"/>
      <c r="H252" s="178">
        <f>SUM(H254:H257)</f>
        <v>756.79000000000008</v>
      </c>
      <c r="I252" s="174"/>
    </row>
    <row r="253" spans="2:9" x14ac:dyDescent="0.25">
      <c r="B253" s="185"/>
      <c r="C253" s="186"/>
      <c r="D253" s="187"/>
      <c r="E253" s="189"/>
      <c r="F253" s="179"/>
      <c r="G253" s="179"/>
      <c r="H253" s="179"/>
      <c r="I253" s="175"/>
    </row>
    <row r="254" spans="2:9" x14ac:dyDescent="0.25">
      <c r="B254" s="190">
        <v>3292</v>
      </c>
      <c r="C254" s="191"/>
      <c r="D254" s="192"/>
      <c r="E254" s="188" t="s">
        <v>109</v>
      </c>
      <c r="F254" s="170"/>
      <c r="G254" s="170"/>
      <c r="H254" s="172">
        <v>692.09</v>
      </c>
      <c r="I254" s="174"/>
    </row>
    <row r="255" spans="2:9" x14ac:dyDescent="0.25">
      <c r="B255" s="193"/>
      <c r="C255" s="194"/>
      <c r="D255" s="195"/>
      <c r="E255" s="189"/>
      <c r="F255" s="171"/>
      <c r="G255" s="171"/>
      <c r="H255" s="173"/>
      <c r="I255" s="175"/>
    </row>
    <row r="256" spans="2:9" x14ac:dyDescent="0.25">
      <c r="B256" s="190">
        <v>3299</v>
      </c>
      <c r="C256" s="191"/>
      <c r="D256" s="192"/>
      <c r="E256" s="188" t="s">
        <v>208</v>
      </c>
      <c r="F256" s="170"/>
      <c r="G256" s="170"/>
      <c r="H256" s="172">
        <v>64.7</v>
      </c>
      <c r="I256" s="174"/>
    </row>
    <row r="257" spans="2:9" x14ac:dyDescent="0.25">
      <c r="B257" s="193"/>
      <c r="C257" s="194"/>
      <c r="D257" s="195"/>
      <c r="E257" s="189"/>
      <c r="F257" s="171"/>
      <c r="G257" s="171"/>
      <c r="H257" s="173"/>
      <c r="I257" s="175"/>
    </row>
    <row r="258" spans="2:9" x14ac:dyDescent="0.25">
      <c r="B258" s="231" t="s">
        <v>172</v>
      </c>
      <c r="C258" s="232"/>
      <c r="D258" s="233"/>
      <c r="E258" s="237" t="s">
        <v>173</v>
      </c>
      <c r="F258" s="206">
        <f>SUM(F260)</f>
        <v>1600</v>
      </c>
      <c r="G258" s="206">
        <f>SUM(G260)</f>
        <v>0</v>
      </c>
      <c r="H258" s="208">
        <f>SUM(H260)</f>
        <v>1044.25</v>
      </c>
      <c r="I258" s="204">
        <f t="shared" ref="I258:I265" si="25">SUM(H258/F258*100)</f>
        <v>65.265625</v>
      </c>
    </row>
    <row r="259" spans="2:9" x14ac:dyDescent="0.25">
      <c r="B259" s="234"/>
      <c r="C259" s="235"/>
      <c r="D259" s="236"/>
      <c r="E259" s="238"/>
      <c r="F259" s="207"/>
      <c r="G259" s="207"/>
      <c r="H259" s="209"/>
      <c r="I259" s="205" t="e">
        <f t="shared" si="25"/>
        <v>#DIV/0!</v>
      </c>
    </row>
    <row r="260" spans="2:9" x14ac:dyDescent="0.25">
      <c r="B260" s="182" t="s">
        <v>156</v>
      </c>
      <c r="C260" s="183"/>
      <c r="D260" s="184"/>
      <c r="E260" s="182" t="s">
        <v>157</v>
      </c>
      <c r="F260" s="178">
        <f>SUM(F262)</f>
        <v>1600</v>
      </c>
      <c r="G260" s="178">
        <f>SUM(G262)</f>
        <v>0</v>
      </c>
      <c r="H260" s="172">
        <f>SUM(H262)</f>
        <v>1044.25</v>
      </c>
      <c r="I260" s="174">
        <f t="shared" si="25"/>
        <v>65.265625</v>
      </c>
    </row>
    <row r="261" spans="2:9" x14ac:dyDescent="0.25">
      <c r="B261" s="185"/>
      <c r="C261" s="186"/>
      <c r="D261" s="187"/>
      <c r="E261" s="185"/>
      <c r="F261" s="179"/>
      <c r="G261" s="179"/>
      <c r="H261" s="173"/>
      <c r="I261" s="175" t="e">
        <f t="shared" si="25"/>
        <v>#DIV/0!</v>
      </c>
    </row>
    <row r="262" spans="2:9" x14ac:dyDescent="0.25">
      <c r="B262" s="190">
        <v>3</v>
      </c>
      <c r="C262" s="191"/>
      <c r="D262" s="192"/>
      <c r="E262" s="190" t="s">
        <v>3</v>
      </c>
      <c r="F262" s="178">
        <f>SUM(F264)</f>
        <v>1600</v>
      </c>
      <c r="G262" s="178">
        <f>SUM(G264)</f>
        <v>0</v>
      </c>
      <c r="H262" s="178">
        <f t="shared" ref="H262" si="26">SUM(H264)</f>
        <v>1044.25</v>
      </c>
      <c r="I262" s="174">
        <f t="shared" si="25"/>
        <v>65.265625</v>
      </c>
    </row>
    <row r="263" spans="2:9" x14ac:dyDescent="0.25">
      <c r="B263" s="193"/>
      <c r="C263" s="194"/>
      <c r="D263" s="195"/>
      <c r="E263" s="193"/>
      <c r="F263" s="179"/>
      <c r="G263" s="179"/>
      <c r="H263" s="179"/>
      <c r="I263" s="175" t="e">
        <f t="shared" si="25"/>
        <v>#DIV/0!</v>
      </c>
    </row>
    <row r="264" spans="2:9" x14ac:dyDescent="0.25">
      <c r="B264" s="190">
        <v>32</v>
      </c>
      <c r="C264" s="191"/>
      <c r="D264" s="192"/>
      <c r="E264" s="190" t="s">
        <v>12</v>
      </c>
      <c r="F264" s="178">
        <v>1600</v>
      </c>
      <c r="G264" s="178">
        <v>0</v>
      </c>
      <c r="H264" s="178">
        <f t="shared" ref="H264" si="27">SUM(H266)</f>
        <v>1044.25</v>
      </c>
      <c r="I264" s="174">
        <f t="shared" si="25"/>
        <v>65.265625</v>
      </c>
    </row>
    <row r="265" spans="2:9" x14ac:dyDescent="0.25">
      <c r="B265" s="193"/>
      <c r="C265" s="194"/>
      <c r="D265" s="195"/>
      <c r="E265" s="193"/>
      <c r="F265" s="179"/>
      <c r="G265" s="179"/>
      <c r="H265" s="179"/>
      <c r="I265" s="175" t="e">
        <f t="shared" si="25"/>
        <v>#DIV/0!</v>
      </c>
    </row>
    <row r="266" spans="2:9" x14ac:dyDescent="0.25">
      <c r="B266" s="182">
        <v>329</v>
      </c>
      <c r="C266" s="183"/>
      <c r="D266" s="184"/>
      <c r="E266" s="188" t="s">
        <v>208</v>
      </c>
      <c r="F266" s="178"/>
      <c r="G266" s="178"/>
      <c r="H266" s="178">
        <f>SUM(H268)</f>
        <v>1044.25</v>
      </c>
      <c r="I266" s="174"/>
    </row>
    <row r="267" spans="2:9" x14ac:dyDescent="0.25">
      <c r="B267" s="185"/>
      <c r="C267" s="186"/>
      <c r="D267" s="187"/>
      <c r="E267" s="189"/>
      <c r="F267" s="179"/>
      <c r="G267" s="179"/>
      <c r="H267" s="179"/>
      <c r="I267" s="175"/>
    </row>
    <row r="268" spans="2:9" x14ac:dyDescent="0.25">
      <c r="B268" s="190">
        <v>3291</v>
      </c>
      <c r="C268" s="191"/>
      <c r="D268" s="192"/>
      <c r="E268" s="188" t="s">
        <v>221</v>
      </c>
      <c r="F268" s="170"/>
      <c r="G268" s="170"/>
      <c r="H268" s="172">
        <v>1044.25</v>
      </c>
      <c r="I268" s="174"/>
    </row>
    <row r="269" spans="2:9" x14ac:dyDescent="0.25">
      <c r="B269" s="193"/>
      <c r="C269" s="194"/>
      <c r="D269" s="195"/>
      <c r="E269" s="189"/>
      <c r="F269" s="171"/>
      <c r="G269" s="171"/>
      <c r="H269" s="173"/>
      <c r="I269" s="175"/>
    </row>
    <row r="270" spans="2:9" x14ac:dyDescent="0.25">
      <c r="B270" s="231" t="s">
        <v>174</v>
      </c>
      <c r="C270" s="232"/>
      <c r="D270" s="233"/>
      <c r="E270" s="237" t="s">
        <v>175</v>
      </c>
      <c r="F270" s="206">
        <f>SUM(F272+F289+F315+F341+F382+F400+F369)</f>
        <v>96435.31</v>
      </c>
      <c r="G270" s="206">
        <f>SUM(G272+G289+G315+G341+G382+G400+G369)</f>
        <v>0</v>
      </c>
      <c r="H270" s="206">
        <f>SUM(H272+H289+H315+H341+H382+H400+H369)</f>
        <v>55740.469999999987</v>
      </c>
      <c r="I270" s="204">
        <f t="shared" ref="I270:I277" si="28">SUM(H270/F270*100)</f>
        <v>57.800892639843212</v>
      </c>
    </row>
    <row r="271" spans="2:9" x14ac:dyDescent="0.25">
      <c r="B271" s="234"/>
      <c r="C271" s="235"/>
      <c r="D271" s="236"/>
      <c r="E271" s="238"/>
      <c r="F271" s="207"/>
      <c r="G271" s="207"/>
      <c r="H271" s="207"/>
      <c r="I271" s="205" t="e">
        <f t="shared" si="28"/>
        <v>#DIV/0!</v>
      </c>
    </row>
    <row r="272" spans="2:9" x14ac:dyDescent="0.25">
      <c r="B272" s="182" t="s">
        <v>156</v>
      </c>
      <c r="C272" s="183"/>
      <c r="D272" s="184"/>
      <c r="E272" s="182" t="s">
        <v>157</v>
      </c>
      <c r="F272" s="178">
        <f>SUM(F274)</f>
        <v>4979.8999999999996</v>
      </c>
      <c r="G272" s="178">
        <f>SUM(G274)</f>
        <v>0</v>
      </c>
      <c r="H272" s="172">
        <f>SUM(H274)</f>
        <v>4979.8999999999996</v>
      </c>
      <c r="I272" s="174">
        <f t="shared" si="28"/>
        <v>100</v>
      </c>
    </row>
    <row r="273" spans="2:9" x14ac:dyDescent="0.25">
      <c r="B273" s="185"/>
      <c r="C273" s="186"/>
      <c r="D273" s="187"/>
      <c r="E273" s="185"/>
      <c r="F273" s="179"/>
      <c r="G273" s="179"/>
      <c r="H273" s="173"/>
      <c r="I273" s="175" t="e">
        <f t="shared" si="28"/>
        <v>#DIV/0!</v>
      </c>
    </row>
    <row r="274" spans="2:9" x14ac:dyDescent="0.25">
      <c r="B274" s="190">
        <v>3</v>
      </c>
      <c r="C274" s="191"/>
      <c r="D274" s="192"/>
      <c r="E274" s="190" t="s">
        <v>3</v>
      </c>
      <c r="F274" s="178">
        <f>SUM(F276)</f>
        <v>4979.8999999999996</v>
      </c>
      <c r="G274" s="178">
        <f>SUM(G276)</f>
        <v>0</v>
      </c>
      <c r="H274" s="178">
        <f t="shared" ref="H274" si="29">SUM(H276)</f>
        <v>4979.8999999999996</v>
      </c>
      <c r="I274" s="174">
        <f t="shared" si="28"/>
        <v>100</v>
      </c>
    </row>
    <row r="275" spans="2:9" x14ac:dyDescent="0.25">
      <c r="B275" s="193"/>
      <c r="C275" s="194"/>
      <c r="D275" s="195"/>
      <c r="E275" s="193"/>
      <c r="F275" s="179"/>
      <c r="G275" s="179"/>
      <c r="H275" s="179"/>
      <c r="I275" s="175" t="e">
        <f t="shared" si="28"/>
        <v>#DIV/0!</v>
      </c>
    </row>
    <row r="276" spans="2:9" x14ac:dyDescent="0.25">
      <c r="B276" s="190">
        <v>32</v>
      </c>
      <c r="C276" s="191"/>
      <c r="D276" s="192"/>
      <c r="E276" s="190" t="s">
        <v>12</v>
      </c>
      <c r="F276" s="178">
        <v>4979.8999999999996</v>
      </c>
      <c r="G276" s="178">
        <v>0</v>
      </c>
      <c r="H276" s="172">
        <f>SUM(H278+H282+H286)</f>
        <v>4979.8999999999996</v>
      </c>
      <c r="I276" s="174">
        <f t="shared" si="28"/>
        <v>100</v>
      </c>
    </row>
    <row r="277" spans="2:9" x14ac:dyDescent="0.25">
      <c r="B277" s="193"/>
      <c r="C277" s="194"/>
      <c r="D277" s="195"/>
      <c r="E277" s="193"/>
      <c r="F277" s="179"/>
      <c r="G277" s="179"/>
      <c r="H277" s="173"/>
      <c r="I277" s="175" t="e">
        <f t="shared" si="28"/>
        <v>#DIV/0!</v>
      </c>
    </row>
    <row r="278" spans="2:9" x14ac:dyDescent="0.25">
      <c r="B278" s="190">
        <v>321</v>
      </c>
      <c r="C278" s="191"/>
      <c r="D278" s="192"/>
      <c r="E278" s="196" t="s">
        <v>27</v>
      </c>
      <c r="F278" s="178"/>
      <c r="G278" s="178"/>
      <c r="H278" s="178">
        <f>SUM(H280)</f>
        <v>0</v>
      </c>
      <c r="I278" s="174"/>
    </row>
    <row r="279" spans="2:9" x14ac:dyDescent="0.25">
      <c r="B279" s="193"/>
      <c r="C279" s="194"/>
      <c r="D279" s="195"/>
      <c r="E279" s="197"/>
      <c r="F279" s="179"/>
      <c r="G279" s="179"/>
      <c r="H279" s="179"/>
      <c r="I279" s="175"/>
    </row>
    <row r="280" spans="2:9" ht="15" customHeight="1" x14ac:dyDescent="0.25">
      <c r="B280" s="190">
        <v>3211</v>
      </c>
      <c r="C280" s="191"/>
      <c r="D280" s="192"/>
      <c r="E280" s="190" t="s">
        <v>28</v>
      </c>
      <c r="F280" s="170"/>
      <c r="G280" s="170"/>
      <c r="H280" s="172">
        <v>0</v>
      </c>
      <c r="I280" s="174"/>
    </row>
    <row r="281" spans="2:9" ht="15" customHeight="1" x14ac:dyDescent="0.25">
      <c r="B281" s="193"/>
      <c r="C281" s="194"/>
      <c r="D281" s="195"/>
      <c r="E281" s="193"/>
      <c r="F281" s="171"/>
      <c r="G281" s="171"/>
      <c r="H281" s="173"/>
      <c r="I281" s="175"/>
    </row>
    <row r="282" spans="2:9" x14ac:dyDescent="0.25">
      <c r="B282" s="182">
        <v>322</v>
      </c>
      <c r="C282" s="183"/>
      <c r="D282" s="184"/>
      <c r="E282" s="188" t="s">
        <v>209</v>
      </c>
      <c r="F282" s="178"/>
      <c r="G282" s="178"/>
      <c r="H282" s="178">
        <f>SUM(H284)</f>
        <v>91.32</v>
      </c>
      <c r="I282" s="174"/>
    </row>
    <row r="283" spans="2:9" x14ac:dyDescent="0.25">
      <c r="B283" s="185"/>
      <c r="C283" s="186"/>
      <c r="D283" s="187"/>
      <c r="E283" s="189"/>
      <c r="F283" s="179"/>
      <c r="G283" s="179"/>
      <c r="H283" s="179"/>
      <c r="I283" s="175"/>
    </row>
    <row r="284" spans="2:9" x14ac:dyDescent="0.25">
      <c r="B284" s="190">
        <v>3221</v>
      </c>
      <c r="C284" s="191"/>
      <c r="D284" s="192"/>
      <c r="E284" s="188" t="s">
        <v>216</v>
      </c>
      <c r="F284" s="170"/>
      <c r="G284" s="170"/>
      <c r="H284" s="172">
        <v>91.32</v>
      </c>
      <c r="I284" s="174"/>
    </row>
    <row r="285" spans="2:9" x14ac:dyDescent="0.25">
      <c r="B285" s="193"/>
      <c r="C285" s="194"/>
      <c r="D285" s="195"/>
      <c r="E285" s="189"/>
      <c r="F285" s="171"/>
      <c r="G285" s="171"/>
      <c r="H285" s="173"/>
      <c r="I285" s="175"/>
    </row>
    <row r="286" spans="2:9" ht="30" customHeight="1" x14ac:dyDescent="0.25">
      <c r="B286" s="201">
        <v>323</v>
      </c>
      <c r="C286" s="201"/>
      <c r="D286" s="201"/>
      <c r="E286" s="89" t="s">
        <v>121</v>
      </c>
      <c r="F286" s="31"/>
      <c r="G286" s="31"/>
      <c r="H286" s="104">
        <f>SUM(H287:H288)</f>
        <v>4888.58</v>
      </c>
      <c r="I286" s="104"/>
    </row>
    <row r="287" spans="2:9" ht="30" customHeight="1" x14ac:dyDescent="0.25">
      <c r="B287" s="201">
        <v>3231</v>
      </c>
      <c r="C287" s="201"/>
      <c r="D287" s="201"/>
      <c r="E287" s="101" t="s">
        <v>99</v>
      </c>
      <c r="F287" s="31"/>
      <c r="G287" s="31"/>
      <c r="H287" s="104">
        <v>2530.08</v>
      </c>
      <c r="I287" s="104"/>
    </row>
    <row r="288" spans="2:9" ht="30" customHeight="1" x14ac:dyDescent="0.25">
      <c r="B288" s="201">
        <v>3239</v>
      </c>
      <c r="C288" s="201"/>
      <c r="D288" s="201"/>
      <c r="E288" s="101" t="s">
        <v>107</v>
      </c>
      <c r="F288" s="31"/>
      <c r="G288" s="31"/>
      <c r="H288" s="104">
        <v>2358.5</v>
      </c>
      <c r="I288" s="104"/>
    </row>
    <row r="289" spans="2:9" x14ac:dyDescent="0.25">
      <c r="B289" s="182" t="s">
        <v>176</v>
      </c>
      <c r="C289" s="183"/>
      <c r="D289" s="184"/>
      <c r="E289" s="182" t="s">
        <v>177</v>
      </c>
      <c r="F289" s="178">
        <f>SUM(F291)</f>
        <v>520</v>
      </c>
      <c r="G289" s="178">
        <f>SUM(G291)</f>
        <v>0</v>
      </c>
      <c r="H289" s="172">
        <f>SUM(H291)</f>
        <v>205.25</v>
      </c>
      <c r="I289" s="180"/>
    </row>
    <row r="290" spans="2:9" x14ac:dyDescent="0.25">
      <c r="B290" s="185"/>
      <c r="C290" s="186"/>
      <c r="D290" s="187"/>
      <c r="E290" s="185"/>
      <c r="F290" s="179"/>
      <c r="G290" s="179"/>
      <c r="H290" s="173"/>
      <c r="I290" s="181"/>
    </row>
    <row r="291" spans="2:9" x14ac:dyDescent="0.25">
      <c r="B291" s="190">
        <v>3</v>
      </c>
      <c r="C291" s="191"/>
      <c r="D291" s="192"/>
      <c r="E291" s="190" t="s">
        <v>3</v>
      </c>
      <c r="F291" s="178">
        <f>SUM(F293+F309)</f>
        <v>520</v>
      </c>
      <c r="G291" s="178">
        <f>SUM(G293+G309)</f>
        <v>0</v>
      </c>
      <c r="H291" s="178">
        <f t="shared" ref="H291" si="30">SUM(H293+H309)</f>
        <v>205.25</v>
      </c>
      <c r="I291" s="180"/>
    </row>
    <row r="292" spans="2:9" x14ac:dyDescent="0.25">
      <c r="B292" s="193"/>
      <c r="C292" s="194"/>
      <c r="D292" s="195"/>
      <c r="E292" s="193"/>
      <c r="F292" s="179"/>
      <c r="G292" s="179"/>
      <c r="H292" s="179"/>
      <c r="I292" s="181"/>
    </row>
    <row r="293" spans="2:9" x14ac:dyDescent="0.25">
      <c r="B293" s="190">
        <v>32</v>
      </c>
      <c r="C293" s="191"/>
      <c r="D293" s="192"/>
      <c r="E293" s="190" t="s">
        <v>12</v>
      </c>
      <c r="F293" s="178">
        <v>420</v>
      </c>
      <c r="G293" s="178">
        <v>0</v>
      </c>
      <c r="H293" s="178">
        <f t="shared" ref="H293" si="31">SUM(H295+H301+H305)</f>
        <v>145</v>
      </c>
      <c r="I293" s="180"/>
    </row>
    <row r="294" spans="2:9" x14ac:dyDescent="0.25">
      <c r="B294" s="193"/>
      <c r="C294" s="194"/>
      <c r="D294" s="195"/>
      <c r="E294" s="193"/>
      <c r="F294" s="179"/>
      <c r="G294" s="179"/>
      <c r="H294" s="179"/>
      <c r="I294" s="181"/>
    </row>
    <row r="295" spans="2:9" ht="15" hidden="1" customHeight="1" x14ac:dyDescent="0.25">
      <c r="B295" s="182">
        <v>322</v>
      </c>
      <c r="C295" s="183"/>
      <c r="D295" s="184"/>
      <c r="E295" s="188" t="s">
        <v>209</v>
      </c>
      <c r="F295" s="178"/>
      <c r="G295" s="178"/>
      <c r="H295" s="178"/>
      <c r="I295" s="174" t="e">
        <f t="shared" ref="I295:I304" si="32">SUM(H295/G295*100)</f>
        <v>#DIV/0!</v>
      </c>
    </row>
    <row r="296" spans="2:9" ht="15" hidden="1" customHeight="1" x14ac:dyDescent="0.25">
      <c r="B296" s="185"/>
      <c r="C296" s="186"/>
      <c r="D296" s="187"/>
      <c r="E296" s="189"/>
      <c r="F296" s="179"/>
      <c r="G296" s="179"/>
      <c r="H296" s="179"/>
      <c r="I296" s="175" t="e">
        <f t="shared" si="32"/>
        <v>#DIV/0!</v>
      </c>
    </row>
    <row r="297" spans="2:9" ht="30" hidden="1" customHeight="1" x14ac:dyDescent="0.25">
      <c r="B297" s="198">
        <v>3221</v>
      </c>
      <c r="C297" s="199"/>
      <c r="D297" s="200"/>
      <c r="E297" s="106" t="s">
        <v>216</v>
      </c>
      <c r="F297" s="137"/>
      <c r="G297" s="96"/>
      <c r="H297" s="96"/>
      <c r="I297" s="114" t="e">
        <f t="shared" si="32"/>
        <v>#DIV/0!</v>
      </c>
    </row>
    <row r="298" spans="2:9" ht="30" hidden="1" customHeight="1" x14ac:dyDescent="0.25">
      <c r="B298" s="201">
        <v>3222</v>
      </c>
      <c r="C298" s="201"/>
      <c r="D298" s="201"/>
      <c r="E298" s="101" t="s">
        <v>117</v>
      </c>
      <c r="F298" s="31"/>
      <c r="G298" s="31"/>
      <c r="H298" s="104"/>
      <c r="I298" s="104" t="e">
        <f t="shared" si="32"/>
        <v>#DIV/0!</v>
      </c>
    </row>
    <row r="299" spans="2:9" ht="30" hidden="1" customHeight="1" x14ac:dyDescent="0.25">
      <c r="B299" s="201">
        <v>3225</v>
      </c>
      <c r="C299" s="201"/>
      <c r="D299" s="201"/>
      <c r="E299" s="101" t="s">
        <v>96</v>
      </c>
      <c r="F299" s="31"/>
      <c r="G299" s="31"/>
      <c r="H299" s="104"/>
      <c r="I299" s="104" t="e">
        <f t="shared" si="32"/>
        <v>#DIV/0!</v>
      </c>
    </row>
    <row r="300" spans="2:9" ht="30" hidden="1" customHeight="1" x14ac:dyDescent="0.25">
      <c r="B300" s="201">
        <v>3227</v>
      </c>
      <c r="C300" s="201"/>
      <c r="D300" s="201"/>
      <c r="E300" s="101" t="s">
        <v>98</v>
      </c>
      <c r="F300" s="31"/>
      <c r="G300" s="31"/>
      <c r="H300" s="104"/>
      <c r="I300" s="104" t="e">
        <f t="shared" si="32"/>
        <v>#DIV/0!</v>
      </c>
    </row>
    <row r="301" spans="2:9" ht="30" hidden="1" customHeight="1" x14ac:dyDescent="0.25">
      <c r="B301" s="201">
        <v>323</v>
      </c>
      <c r="C301" s="201"/>
      <c r="D301" s="201"/>
      <c r="E301" s="89" t="s">
        <v>121</v>
      </c>
      <c r="F301" s="53"/>
      <c r="G301" s="53"/>
      <c r="H301" s="53"/>
      <c r="I301" s="104" t="e">
        <f t="shared" si="32"/>
        <v>#DIV/0!</v>
      </c>
    </row>
    <row r="302" spans="2:9" ht="30" hidden="1" customHeight="1" x14ac:dyDescent="0.25">
      <c r="B302" s="201">
        <v>3231</v>
      </c>
      <c r="C302" s="201"/>
      <c r="D302" s="201"/>
      <c r="E302" s="101" t="s">
        <v>99</v>
      </c>
      <c r="F302" s="31"/>
      <c r="G302" s="31"/>
      <c r="H302" s="104"/>
      <c r="I302" s="104" t="e">
        <f t="shared" si="32"/>
        <v>#DIV/0!</v>
      </c>
    </row>
    <row r="303" spans="2:9" ht="30" hidden="1" customHeight="1" x14ac:dyDescent="0.25">
      <c r="B303" s="201">
        <v>3232</v>
      </c>
      <c r="C303" s="201"/>
      <c r="D303" s="201"/>
      <c r="E303" s="101" t="s">
        <v>100</v>
      </c>
      <c r="F303" s="31"/>
      <c r="G303" s="31"/>
      <c r="H303" s="104"/>
      <c r="I303" s="104" t="e">
        <f t="shared" si="32"/>
        <v>#DIV/0!</v>
      </c>
    </row>
    <row r="304" spans="2:9" ht="30" hidden="1" customHeight="1" x14ac:dyDescent="0.25">
      <c r="B304" s="201">
        <v>3239</v>
      </c>
      <c r="C304" s="201"/>
      <c r="D304" s="201"/>
      <c r="E304" s="101" t="s">
        <v>107</v>
      </c>
      <c r="F304" s="31"/>
      <c r="G304" s="31"/>
      <c r="H304" s="104"/>
      <c r="I304" s="104" t="e">
        <f t="shared" si="32"/>
        <v>#DIV/0!</v>
      </c>
    </row>
    <row r="305" spans="2:9" x14ac:dyDescent="0.25">
      <c r="B305" s="182">
        <v>329</v>
      </c>
      <c r="C305" s="183"/>
      <c r="D305" s="184"/>
      <c r="E305" s="188" t="s">
        <v>208</v>
      </c>
      <c r="F305" s="178"/>
      <c r="G305" s="178"/>
      <c r="H305" s="178">
        <f>SUM(H307)</f>
        <v>145</v>
      </c>
      <c r="I305" s="174"/>
    </row>
    <row r="306" spans="2:9" x14ac:dyDescent="0.25">
      <c r="B306" s="185"/>
      <c r="C306" s="186"/>
      <c r="D306" s="187"/>
      <c r="E306" s="189"/>
      <c r="F306" s="179"/>
      <c r="G306" s="179"/>
      <c r="H306" s="179"/>
      <c r="I306" s="175"/>
    </row>
    <row r="307" spans="2:9" x14ac:dyDescent="0.25">
      <c r="B307" s="190">
        <v>3299</v>
      </c>
      <c r="C307" s="191"/>
      <c r="D307" s="192"/>
      <c r="E307" s="188" t="s">
        <v>208</v>
      </c>
      <c r="F307" s="170"/>
      <c r="G307" s="170"/>
      <c r="H307" s="172">
        <v>145</v>
      </c>
      <c r="I307" s="174"/>
    </row>
    <row r="308" spans="2:9" x14ac:dyDescent="0.25">
      <c r="B308" s="193"/>
      <c r="C308" s="194"/>
      <c r="D308" s="195"/>
      <c r="E308" s="189"/>
      <c r="F308" s="171"/>
      <c r="G308" s="171"/>
      <c r="H308" s="173"/>
      <c r="I308" s="175"/>
    </row>
    <row r="309" spans="2:9" x14ac:dyDescent="0.25">
      <c r="B309" s="190">
        <v>34</v>
      </c>
      <c r="C309" s="191"/>
      <c r="D309" s="192"/>
      <c r="E309" s="190" t="s">
        <v>122</v>
      </c>
      <c r="F309" s="178">
        <v>100</v>
      </c>
      <c r="G309" s="178">
        <v>0</v>
      </c>
      <c r="H309" s="172">
        <f>SUM(H311)</f>
        <v>60.25</v>
      </c>
      <c r="I309" s="174">
        <f t="shared" ref="I309:I310" si="33">SUM(H309/F309*100)</f>
        <v>60.25</v>
      </c>
    </row>
    <row r="310" spans="2:9" x14ac:dyDescent="0.25">
      <c r="B310" s="193"/>
      <c r="C310" s="194"/>
      <c r="D310" s="195"/>
      <c r="E310" s="193"/>
      <c r="F310" s="179"/>
      <c r="G310" s="179"/>
      <c r="H310" s="173"/>
      <c r="I310" s="175" t="e">
        <f t="shared" si="33"/>
        <v>#DIV/0!</v>
      </c>
    </row>
    <row r="311" spans="2:9" x14ac:dyDescent="0.25">
      <c r="B311" s="190">
        <v>343</v>
      </c>
      <c r="C311" s="191"/>
      <c r="D311" s="192"/>
      <c r="E311" s="190" t="s">
        <v>224</v>
      </c>
      <c r="F311" s="170"/>
      <c r="G311" s="170"/>
      <c r="H311" s="172">
        <f>SUM(H313)</f>
        <v>60.25</v>
      </c>
      <c r="I311" s="174"/>
    </row>
    <row r="312" spans="2:9" x14ac:dyDescent="0.25">
      <c r="B312" s="193"/>
      <c r="C312" s="194"/>
      <c r="D312" s="195"/>
      <c r="E312" s="193"/>
      <c r="F312" s="171"/>
      <c r="G312" s="171"/>
      <c r="H312" s="173"/>
      <c r="I312" s="175"/>
    </row>
    <row r="313" spans="2:9" x14ac:dyDescent="0.25">
      <c r="B313" s="190">
        <v>3431</v>
      </c>
      <c r="C313" s="191"/>
      <c r="D313" s="192"/>
      <c r="E313" s="190" t="s">
        <v>123</v>
      </c>
      <c r="F313" s="170"/>
      <c r="G313" s="170"/>
      <c r="H313" s="172">
        <v>60.25</v>
      </c>
      <c r="I313" s="174"/>
    </row>
    <row r="314" spans="2:9" x14ac:dyDescent="0.25">
      <c r="B314" s="193"/>
      <c r="C314" s="194"/>
      <c r="D314" s="195"/>
      <c r="E314" s="193"/>
      <c r="F314" s="171"/>
      <c r="G314" s="171"/>
      <c r="H314" s="173"/>
      <c r="I314" s="175"/>
    </row>
    <row r="315" spans="2:9" x14ac:dyDescent="0.25">
      <c r="B315" s="182" t="s">
        <v>251</v>
      </c>
      <c r="C315" s="183"/>
      <c r="D315" s="184"/>
      <c r="E315" s="182" t="s">
        <v>252</v>
      </c>
      <c r="F315" s="178">
        <f>SUM(F317)</f>
        <v>36500</v>
      </c>
      <c r="G315" s="178">
        <f>SUM(G317)</f>
        <v>0</v>
      </c>
      <c r="H315" s="172">
        <f>SUM(H317)</f>
        <v>13708.689999999999</v>
      </c>
      <c r="I315" s="174">
        <f t="shared" ref="I315:I320" si="34">SUM(H315/F315*100)</f>
        <v>37.558054794520544</v>
      </c>
    </row>
    <row r="316" spans="2:9" x14ac:dyDescent="0.25">
      <c r="B316" s="185"/>
      <c r="C316" s="186"/>
      <c r="D316" s="187"/>
      <c r="E316" s="185"/>
      <c r="F316" s="179"/>
      <c r="G316" s="179"/>
      <c r="H316" s="173"/>
      <c r="I316" s="175" t="e">
        <f t="shared" si="34"/>
        <v>#DIV/0!</v>
      </c>
    </row>
    <row r="317" spans="2:9" x14ac:dyDescent="0.25">
      <c r="B317" s="190">
        <v>3</v>
      </c>
      <c r="C317" s="191"/>
      <c r="D317" s="192"/>
      <c r="E317" s="190" t="s">
        <v>3</v>
      </c>
      <c r="F317" s="178">
        <f>SUM(F319+F335)</f>
        <v>36500</v>
      </c>
      <c r="G317" s="178">
        <f>SUM(G319+G335)</f>
        <v>0</v>
      </c>
      <c r="H317" s="178">
        <f t="shared" ref="H317" si="35">SUM(H319+H335)</f>
        <v>13708.689999999999</v>
      </c>
      <c r="I317" s="174">
        <f t="shared" si="34"/>
        <v>37.558054794520544</v>
      </c>
    </row>
    <row r="318" spans="2:9" x14ac:dyDescent="0.25">
      <c r="B318" s="193"/>
      <c r="C318" s="194"/>
      <c r="D318" s="195"/>
      <c r="E318" s="193"/>
      <c r="F318" s="179"/>
      <c r="G318" s="179"/>
      <c r="H318" s="179"/>
      <c r="I318" s="175" t="e">
        <f t="shared" si="34"/>
        <v>#DIV/0!</v>
      </c>
    </row>
    <row r="319" spans="2:9" x14ac:dyDescent="0.25">
      <c r="B319" s="190">
        <v>32</v>
      </c>
      <c r="C319" s="191"/>
      <c r="D319" s="192"/>
      <c r="E319" s="190" t="s">
        <v>12</v>
      </c>
      <c r="F319" s="178">
        <v>36500</v>
      </c>
      <c r="G319" s="178">
        <v>0</v>
      </c>
      <c r="H319" s="178">
        <f t="shared" ref="H319" si="36">SUM(H321+H327+H331)</f>
        <v>13708.689999999999</v>
      </c>
      <c r="I319" s="174">
        <f t="shared" si="34"/>
        <v>37.558054794520544</v>
      </c>
    </row>
    <row r="320" spans="2:9" x14ac:dyDescent="0.25">
      <c r="B320" s="193"/>
      <c r="C320" s="194"/>
      <c r="D320" s="195"/>
      <c r="E320" s="193"/>
      <c r="F320" s="179"/>
      <c r="G320" s="179"/>
      <c r="H320" s="179"/>
      <c r="I320" s="175" t="e">
        <f t="shared" si="34"/>
        <v>#DIV/0!</v>
      </c>
    </row>
    <row r="321" spans="2:9" x14ac:dyDescent="0.25">
      <c r="B321" s="182">
        <v>322</v>
      </c>
      <c r="C321" s="183"/>
      <c r="D321" s="184"/>
      <c r="E321" s="188" t="s">
        <v>209</v>
      </c>
      <c r="F321" s="178"/>
      <c r="G321" s="178"/>
      <c r="H321" s="178">
        <f>SUM(H323:H326)</f>
        <v>13708.689999999999</v>
      </c>
      <c r="I321" s="174"/>
    </row>
    <row r="322" spans="2:9" x14ac:dyDescent="0.25">
      <c r="B322" s="185"/>
      <c r="C322" s="186"/>
      <c r="D322" s="187"/>
      <c r="E322" s="189"/>
      <c r="F322" s="179"/>
      <c r="G322" s="179"/>
      <c r="H322" s="179"/>
      <c r="I322" s="175"/>
    </row>
    <row r="323" spans="2:9" ht="30" customHeight="1" x14ac:dyDescent="0.25">
      <c r="B323" s="198">
        <v>3221</v>
      </c>
      <c r="C323" s="199"/>
      <c r="D323" s="200"/>
      <c r="E323" s="127" t="s">
        <v>216</v>
      </c>
      <c r="F323" s="137"/>
      <c r="G323" s="123"/>
      <c r="H323" s="123">
        <v>11.6</v>
      </c>
      <c r="I323" s="121"/>
    </row>
    <row r="324" spans="2:9" ht="30" customHeight="1" x14ac:dyDescent="0.25">
      <c r="B324" s="201">
        <v>3222</v>
      </c>
      <c r="C324" s="201"/>
      <c r="D324" s="201"/>
      <c r="E324" s="101" t="s">
        <v>117</v>
      </c>
      <c r="F324" s="31"/>
      <c r="G324" s="31"/>
      <c r="H324" s="124">
        <v>12777.46</v>
      </c>
      <c r="I324" s="124"/>
    </row>
    <row r="325" spans="2:9" ht="30" customHeight="1" x14ac:dyDescent="0.25">
      <c r="B325" s="201">
        <v>3225</v>
      </c>
      <c r="C325" s="201"/>
      <c r="D325" s="201"/>
      <c r="E325" s="101" t="s">
        <v>96</v>
      </c>
      <c r="F325" s="31"/>
      <c r="G325" s="31"/>
      <c r="H325" s="124">
        <v>919.63</v>
      </c>
      <c r="I325" s="124"/>
    </row>
    <row r="326" spans="2:9" ht="30" hidden="1" customHeight="1" x14ac:dyDescent="0.25">
      <c r="B326" s="201">
        <v>3227</v>
      </c>
      <c r="C326" s="201"/>
      <c r="D326" s="201"/>
      <c r="E326" s="101" t="s">
        <v>98</v>
      </c>
      <c r="F326" s="31"/>
      <c r="G326" s="31"/>
      <c r="H326" s="124"/>
      <c r="I326" s="124"/>
    </row>
    <row r="327" spans="2:9" ht="30" hidden="1" customHeight="1" x14ac:dyDescent="0.25">
      <c r="B327" s="201">
        <v>323</v>
      </c>
      <c r="C327" s="201"/>
      <c r="D327" s="201"/>
      <c r="E327" s="126" t="s">
        <v>121</v>
      </c>
      <c r="F327" s="53"/>
      <c r="G327" s="53"/>
      <c r="H327" s="53"/>
      <c r="I327" s="124"/>
    </row>
    <row r="328" spans="2:9" ht="30" hidden="1" customHeight="1" x14ac:dyDescent="0.25">
      <c r="B328" s="201">
        <v>3231</v>
      </c>
      <c r="C328" s="201"/>
      <c r="D328" s="201"/>
      <c r="E328" s="101" t="s">
        <v>99</v>
      </c>
      <c r="F328" s="31"/>
      <c r="G328" s="31"/>
      <c r="H328" s="124"/>
      <c r="I328" s="124"/>
    </row>
    <row r="329" spans="2:9" ht="30" hidden="1" customHeight="1" x14ac:dyDescent="0.25">
      <c r="B329" s="201">
        <v>3232</v>
      </c>
      <c r="C329" s="201"/>
      <c r="D329" s="201"/>
      <c r="E329" s="101" t="s">
        <v>100</v>
      </c>
      <c r="F329" s="31"/>
      <c r="G329" s="31"/>
      <c r="H329" s="124"/>
      <c r="I329" s="124"/>
    </row>
    <row r="330" spans="2:9" ht="30" hidden="1" customHeight="1" x14ac:dyDescent="0.25">
      <c r="B330" s="201">
        <v>3239</v>
      </c>
      <c r="C330" s="201"/>
      <c r="D330" s="201"/>
      <c r="E330" s="101" t="s">
        <v>107</v>
      </c>
      <c r="F330" s="31"/>
      <c r="G330" s="31"/>
      <c r="H330" s="124"/>
      <c r="I330" s="124"/>
    </row>
    <row r="331" spans="2:9" ht="15" hidden="1" customHeight="1" x14ac:dyDescent="0.25">
      <c r="B331" s="182">
        <v>329</v>
      </c>
      <c r="C331" s="183"/>
      <c r="D331" s="184"/>
      <c r="E331" s="188" t="s">
        <v>208</v>
      </c>
      <c r="F331" s="178"/>
      <c r="G331" s="178"/>
      <c r="H331" s="178"/>
      <c r="I331" s="174"/>
    </row>
    <row r="332" spans="2:9" ht="15" hidden="1" customHeight="1" x14ac:dyDescent="0.25">
      <c r="B332" s="185"/>
      <c r="C332" s="186"/>
      <c r="D332" s="187"/>
      <c r="E332" s="189"/>
      <c r="F332" s="179"/>
      <c r="G332" s="179"/>
      <c r="H332" s="179"/>
      <c r="I332" s="175"/>
    </row>
    <row r="333" spans="2:9" ht="15" hidden="1" customHeight="1" x14ac:dyDescent="0.25">
      <c r="B333" s="190">
        <v>3299</v>
      </c>
      <c r="C333" s="191"/>
      <c r="D333" s="192"/>
      <c r="E333" s="188" t="s">
        <v>208</v>
      </c>
      <c r="F333" s="170"/>
      <c r="G333" s="170"/>
      <c r="H333" s="172"/>
      <c r="I333" s="174"/>
    </row>
    <row r="334" spans="2:9" ht="15" hidden="1" customHeight="1" x14ac:dyDescent="0.25">
      <c r="B334" s="193"/>
      <c r="C334" s="194"/>
      <c r="D334" s="195"/>
      <c r="E334" s="189"/>
      <c r="F334" s="171"/>
      <c r="G334" s="171"/>
      <c r="H334" s="173"/>
      <c r="I334" s="175"/>
    </row>
    <row r="335" spans="2:9" x14ac:dyDescent="0.25">
      <c r="B335" s="190">
        <v>34</v>
      </c>
      <c r="C335" s="191"/>
      <c r="D335" s="192"/>
      <c r="E335" s="190" t="s">
        <v>122</v>
      </c>
      <c r="F335" s="178">
        <v>0</v>
      </c>
      <c r="G335" s="178">
        <v>0</v>
      </c>
      <c r="H335" s="172">
        <f>SUM(H337)</f>
        <v>0</v>
      </c>
      <c r="I335" s="174">
        <v>0</v>
      </c>
    </row>
    <row r="336" spans="2:9" x14ac:dyDescent="0.25">
      <c r="B336" s="193"/>
      <c r="C336" s="194"/>
      <c r="D336" s="195"/>
      <c r="E336" s="193"/>
      <c r="F336" s="179"/>
      <c r="G336" s="179"/>
      <c r="H336" s="173"/>
      <c r="I336" s="175" t="e">
        <f t="shared" ref="I336:I346" si="37">SUM(H336/F336*100)</f>
        <v>#DIV/0!</v>
      </c>
    </row>
    <row r="337" spans="2:9" ht="15" hidden="1" customHeight="1" x14ac:dyDescent="0.25">
      <c r="B337" s="190">
        <v>343</v>
      </c>
      <c r="C337" s="191"/>
      <c r="D337" s="192"/>
      <c r="E337" s="190" t="s">
        <v>224</v>
      </c>
      <c r="F337" s="170"/>
      <c r="G337" s="170"/>
      <c r="H337" s="172"/>
      <c r="I337" s="174" t="e">
        <f t="shared" si="37"/>
        <v>#DIV/0!</v>
      </c>
    </row>
    <row r="338" spans="2:9" ht="15" hidden="1" customHeight="1" x14ac:dyDescent="0.25">
      <c r="B338" s="193"/>
      <c r="C338" s="194"/>
      <c r="D338" s="195"/>
      <c r="E338" s="193"/>
      <c r="F338" s="171"/>
      <c r="G338" s="171"/>
      <c r="H338" s="173"/>
      <c r="I338" s="175" t="e">
        <f t="shared" si="37"/>
        <v>#DIV/0!</v>
      </c>
    </row>
    <row r="339" spans="2:9" ht="15" hidden="1" customHeight="1" x14ac:dyDescent="0.25">
      <c r="B339" s="190">
        <v>3431</v>
      </c>
      <c r="C339" s="191"/>
      <c r="D339" s="192"/>
      <c r="E339" s="190" t="s">
        <v>123</v>
      </c>
      <c r="F339" s="170"/>
      <c r="G339" s="170"/>
      <c r="H339" s="172"/>
      <c r="I339" s="174" t="e">
        <f t="shared" si="37"/>
        <v>#DIV/0!</v>
      </c>
    </row>
    <row r="340" spans="2:9" ht="15" hidden="1" customHeight="1" x14ac:dyDescent="0.25">
      <c r="B340" s="193"/>
      <c r="C340" s="194"/>
      <c r="D340" s="195"/>
      <c r="E340" s="193"/>
      <c r="F340" s="171"/>
      <c r="G340" s="171"/>
      <c r="H340" s="173"/>
      <c r="I340" s="175" t="e">
        <f t="shared" si="37"/>
        <v>#DIV/0!</v>
      </c>
    </row>
    <row r="341" spans="2:9" x14ac:dyDescent="0.25">
      <c r="B341" s="182" t="s">
        <v>160</v>
      </c>
      <c r="C341" s="183"/>
      <c r="D341" s="184"/>
      <c r="E341" s="182" t="s">
        <v>161</v>
      </c>
      <c r="F341" s="178">
        <f>SUM(F343)</f>
        <v>3092.55</v>
      </c>
      <c r="G341" s="178">
        <f>SUM(G343)</f>
        <v>0</v>
      </c>
      <c r="H341" s="178">
        <f>SUM(H343)</f>
        <v>2795.74</v>
      </c>
      <c r="I341" s="174">
        <f t="shared" si="37"/>
        <v>90.402418715946382</v>
      </c>
    </row>
    <row r="342" spans="2:9" x14ac:dyDescent="0.25">
      <c r="B342" s="185"/>
      <c r="C342" s="186"/>
      <c r="D342" s="187"/>
      <c r="E342" s="185"/>
      <c r="F342" s="179"/>
      <c r="G342" s="179"/>
      <c r="H342" s="179"/>
      <c r="I342" s="175" t="e">
        <f t="shared" si="37"/>
        <v>#DIV/0!</v>
      </c>
    </row>
    <row r="343" spans="2:9" x14ac:dyDescent="0.25">
      <c r="B343" s="190">
        <v>3</v>
      </c>
      <c r="C343" s="191"/>
      <c r="D343" s="192"/>
      <c r="E343" s="190" t="s">
        <v>3</v>
      </c>
      <c r="F343" s="178">
        <f>SUM(F345+F351+F363)</f>
        <v>3092.55</v>
      </c>
      <c r="G343" s="178">
        <f>SUM(G345+G351+G363)</f>
        <v>0</v>
      </c>
      <c r="H343" s="178">
        <f>SUM(H345+H351+H363)</f>
        <v>2795.74</v>
      </c>
      <c r="I343" s="174">
        <f t="shared" si="37"/>
        <v>90.402418715946382</v>
      </c>
    </row>
    <row r="344" spans="2:9" x14ac:dyDescent="0.25">
      <c r="B344" s="193"/>
      <c r="C344" s="194"/>
      <c r="D344" s="195"/>
      <c r="E344" s="193"/>
      <c r="F344" s="179"/>
      <c r="G344" s="179"/>
      <c r="H344" s="179"/>
      <c r="I344" s="175" t="e">
        <f t="shared" si="37"/>
        <v>#DIV/0!</v>
      </c>
    </row>
    <row r="345" spans="2:9" x14ac:dyDescent="0.25">
      <c r="B345" s="190">
        <v>31</v>
      </c>
      <c r="C345" s="191"/>
      <c r="D345" s="192"/>
      <c r="E345" s="190" t="s">
        <v>4</v>
      </c>
      <c r="F345" s="178">
        <v>675</v>
      </c>
      <c r="G345" s="178">
        <v>0</v>
      </c>
      <c r="H345" s="178">
        <f>SUM(H347+H349)</f>
        <v>655.67</v>
      </c>
      <c r="I345" s="174">
        <f t="shared" si="37"/>
        <v>97.136296296296294</v>
      </c>
    </row>
    <row r="346" spans="2:9" x14ac:dyDescent="0.25">
      <c r="B346" s="193"/>
      <c r="C346" s="194"/>
      <c r="D346" s="195"/>
      <c r="E346" s="193"/>
      <c r="F346" s="179"/>
      <c r="G346" s="179"/>
      <c r="H346" s="179"/>
      <c r="I346" s="175" t="e">
        <f t="shared" si="37"/>
        <v>#DIV/0!</v>
      </c>
    </row>
    <row r="347" spans="2:9" ht="30" customHeight="1" x14ac:dyDescent="0.25">
      <c r="B347" s="251">
        <v>311</v>
      </c>
      <c r="C347" s="252"/>
      <c r="D347" s="253"/>
      <c r="E347" s="89" t="s">
        <v>210</v>
      </c>
      <c r="F347" s="139"/>
      <c r="G347" s="94"/>
      <c r="H347" s="94">
        <f>SUM(H348)</f>
        <v>571.30999999999995</v>
      </c>
      <c r="I347" s="104"/>
    </row>
    <row r="348" spans="2:9" ht="30" customHeight="1" x14ac:dyDescent="0.25">
      <c r="B348" s="251">
        <v>3111</v>
      </c>
      <c r="C348" s="252"/>
      <c r="D348" s="253"/>
      <c r="E348" s="89" t="s">
        <v>26</v>
      </c>
      <c r="F348" s="100"/>
      <c r="G348" s="100"/>
      <c r="H348" s="103">
        <v>571.30999999999995</v>
      </c>
      <c r="I348" s="104"/>
    </row>
    <row r="349" spans="2:9" ht="30" customHeight="1" x14ac:dyDescent="0.25">
      <c r="B349" s="251">
        <v>313</v>
      </c>
      <c r="C349" s="252"/>
      <c r="D349" s="253"/>
      <c r="E349" s="88" t="s">
        <v>211</v>
      </c>
      <c r="F349" s="136"/>
      <c r="G349" s="95"/>
      <c r="H349" s="95">
        <f>SUM(H350)</f>
        <v>84.36</v>
      </c>
      <c r="I349" s="113"/>
    </row>
    <row r="350" spans="2:9" ht="30" customHeight="1" x14ac:dyDescent="0.25">
      <c r="B350" s="251">
        <v>3132</v>
      </c>
      <c r="C350" s="252"/>
      <c r="D350" s="253"/>
      <c r="E350" s="88" t="s">
        <v>93</v>
      </c>
      <c r="F350" s="138"/>
      <c r="G350" s="91"/>
      <c r="H350" s="105">
        <v>84.36</v>
      </c>
      <c r="I350" s="113"/>
    </row>
    <row r="351" spans="2:9" x14ac:dyDescent="0.25">
      <c r="B351" s="190">
        <v>32</v>
      </c>
      <c r="C351" s="191"/>
      <c r="D351" s="192"/>
      <c r="E351" s="190" t="s">
        <v>12</v>
      </c>
      <c r="F351" s="178">
        <v>1410</v>
      </c>
      <c r="G351" s="178">
        <v>0</v>
      </c>
      <c r="H351" s="178">
        <f t="shared" ref="H351" si="38">SUM(H353+H357+H361)</f>
        <v>1132.52</v>
      </c>
      <c r="I351" s="180">
        <f t="shared" ref="I351:I352" si="39">SUM(H351/F351*100)</f>
        <v>80.320567375886526</v>
      </c>
    </row>
    <row r="352" spans="2:9" x14ac:dyDescent="0.25">
      <c r="B352" s="193"/>
      <c r="C352" s="194"/>
      <c r="D352" s="195"/>
      <c r="E352" s="193"/>
      <c r="F352" s="179"/>
      <c r="G352" s="179"/>
      <c r="H352" s="179"/>
      <c r="I352" s="181" t="e">
        <f t="shared" si="39"/>
        <v>#DIV/0!</v>
      </c>
    </row>
    <row r="353" spans="2:9" x14ac:dyDescent="0.25">
      <c r="B353" s="190">
        <v>321</v>
      </c>
      <c r="C353" s="191"/>
      <c r="D353" s="192"/>
      <c r="E353" s="196" t="s">
        <v>27</v>
      </c>
      <c r="F353" s="178"/>
      <c r="G353" s="178"/>
      <c r="H353" s="178">
        <f>SUM(H355)</f>
        <v>44</v>
      </c>
      <c r="I353" s="174"/>
    </row>
    <row r="354" spans="2:9" x14ac:dyDescent="0.25">
      <c r="B354" s="193"/>
      <c r="C354" s="194"/>
      <c r="D354" s="195"/>
      <c r="E354" s="197"/>
      <c r="F354" s="179"/>
      <c r="G354" s="179"/>
      <c r="H354" s="179"/>
      <c r="I354" s="175"/>
    </row>
    <row r="355" spans="2:9" ht="15" customHeight="1" x14ac:dyDescent="0.25">
      <c r="B355" s="190">
        <v>3211</v>
      </c>
      <c r="C355" s="191"/>
      <c r="D355" s="192"/>
      <c r="E355" s="190" t="s">
        <v>28</v>
      </c>
      <c r="F355" s="170"/>
      <c r="G355" s="170"/>
      <c r="H355" s="172">
        <v>44</v>
      </c>
      <c r="I355" s="174"/>
    </row>
    <row r="356" spans="2:9" ht="15" customHeight="1" x14ac:dyDescent="0.25">
      <c r="B356" s="193"/>
      <c r="C356" s="194"/>
      <c r="D356" s="195"/>
      <c r="E356" s="193"/>
      <c r="F356" s="171"/>
      <c r="G356" s="171"/>
      <c r="H356" s="173"/>
      <c r="I356" s="175"/>
    </row>
    <row r="357" spans="2:9" x14ac:dyDescent="0.25">
      <c r="B357" s="182">
        <v>322</v>
      </c>
      <c r="C357" s="183"/>
      <c r="D357" s="184"/>
      <c r="E357" s="188" t="s">
        <v>209</v>
      </c>
      <c r="F357" s="178"/>
      <c r="G357" s="178"/>
      <c r="H357" s="178">
        <f>SUM(H359:H360)</f>
        <v>118.52</v>
      </c>
      <c r="I357" s="174"/>
    </row>
    <row r="358" spans="2:9" x14ac:dyDescent="0.25">
      <c r="B358" s="185"/>
      <c r="C358" s="186"/>
      <c r="D358" s="187"/>
      <c r="E358" s="189"/>
      <c r="F358" s="179"/>
      <c r="G358" s="179"/>
      <c r="H358" s="179"/>
      <c r="I358" s="175"/>
    </row>
    <row r="359" spans="2:9" ht="30" customHeight="1" x14ac:dyDescent="0.25">
      <c r="B359" s="198">
        <v>3221</v>
      </c>
      <c r="C359" s="199"/>
      <c r="D359" s="200"/>
      <c r="E359" s="106" t="s">
        <v>216</v>
      </c>
      <c r="F359" s="137"/>
      <c r="G359" s="96"/>
      <c r="H359" s="96">
        <v>14.52</v>
      </c>
      <c r="I359" s="114"/>
    </row>
    <row r="360" spans="2:9" ht="30" customHeight="1" x14ac:dyDescent="0.25">
      <c r="B360" s="201">
        <v>3222</v>
      </c>
      <c r="C360" s="201"/>
      <c r="D360" s="201"/>
      <c r="E360" s="101" t="s">
        <v>117</v>
      </c>
      <c r="F360" s="31"/>
      <c r="G360" s="31"/>
      <c r="H360" s="104">
        <v>104</v>
      </c>
      <c r="I360" s="104"/>
    </row>
    <row r="361" spans="2:9" ht="30" customHeight="1" x14ac:dyDescent="0.25">
      <c r="B361" s="201">
        <v>323</v>
      </c>
      <c r="C361" s="201"/>
      <c r="D361" s="201"/>
      <c r="E361" s="89" t="s">
        <v>121</v>
      </c>
      <c r="F361" s="53"/>
      <c r="G361" s="53"/>
      <c r="H361" s="53">
        <f>SUM(H362)</f>
        <v>970</v>
      </c>
      <c r="I361" s="104"/>
    </row>
    <row r="362" spans="2:9" ht="30" customHeight="1" x14ac:dyDescent="0.25">
      <c r="B362" s="201">
        <v>3231</v>
      </c>
      <c r="C362" s="201"/>
      <c r="D362" s="201"/>
      <c r="E362" s="101" t="s">
        <v>99</v>
      </c>
      <c r="F362" s="31"/>
      <c r="G362" s="31"/>
      <c r="H362" s="104">
        <v>970</v>
      </c>
      <c r="I362" s="104"/>
    </row>
    <row r="363" spans="2:9" x14ac:dyDescent="0.25">
      <c r="B363" s="190">
        <v>38</v>
      </c>
      <c r="C363" s="191"/>
      <c r="D363" s="192"/>
      <c r="E363" s="190" t="s">
        <v>242</v>
      </c>
      <c r="F363" s="178">
        <v>1007.55</v>
      </c>
      <c r="G363" s="178">
        <v>0</v>
      </c>
      <c r="H363" s="178">
        <f>SUM(H365)</f>
        <v>1007.55</v>
      </c>
      <c r="I363" s="174">
        <f t="shared" ref="I363:I364" si="40">SUM(H363/F363*100)</f>
        <v>100</v>
      </c>
    </row>
    <row r="364" spans="2:9" x14ac:dyDescent="0.25">
      <c r="B364" s="193"/>
      <c r="C364" s="194"/>
      <c r="D364" s="195"/>
      <c r="E364" s="193"/>
      <c r="F364" s="179"/>
      <c r="G364" s="179"/>
      <c r="H364" s="179"/>
      <c r="I364" s="175" t="e">
        <f t="shared" si="40"/>
        <v>#DIV/0!</v>
      </c>
    </row>
    <row r="365" spans="2:9" x14ac:dyDescent="0.25">
      <c r="B365" s="190">
        <v>381</v>
      </c>
      <c r="C365" s="191"/>
      <c r="D365" s="192"/>
      <c r="E365" s="196" t="s">
        <v>84</v>
      </c>
      <c r="F365" s="178"/>
      <c r="G365" s="178"/>
      <c r="H365" s="178">
        <f>SUM(H367)</f>
        <v>1007.55</v>
      </c>
      <c r="I365" s="174"/>
    </row>
    <row r="366" spans="2:9" x14ac:dyDescent="0.25">
      <c r="B366" s="193"/>
      <c r="C366" s="194"/>
      <c r="D366" s="195"/>
      <c r="E366" s="197"/>
      <c r="F366" s="179"/>
      <c r="G366" s="179"/>
      <c r="H366" s="179"/>
      <c r="I366" s="175"/>
    </row>
    <row r="367" spans="2:9" ht="15" customHeight="1" x14ac:dyDescent="0.25">
      <c r="B367" s="190">
        <v>3812</v>
      </c>
      <c r="C367" s="191"/>
      <c r="D367" s="192"/>
      <c r="E367" s="190" t="s">
        <v>243</v>
      </c>
      <c r="F367" s="170"/>
      <c r="G367" s="170"/>
      <c r="H367" s="172">
        <v>1007.55</v>
      </c>
      <c r="I367" s="174"/>
    </row>
    <row r="368" spans="2:9" ht="15" customHeight="1" x14ac:dyDescent="0.25">
      <c r="B368" s="193"/>
      <c r="C368" s="194"/>
      <c r="D368" s="195"/>
      <c r="E368" s="193"/>
      <c r="F368" s="171"/>
      <c r="G368" s="171"/>
      <c r="H368" s="173"/>
      <c r="I368" s="175"/>
    </row>
    <row r="369" spans="2:9" x14ac:dyDescent="0.25">
      <c r="B369" s="182" t="s">
        <v>202</v>
      </c>
      <c r="C369" s="183"/>
      <c r="D369" s="184"/>
      <c r="E369" s="182" t="s">
        <v>203</v>
      </c>
      <c r="F369" s="178">
        <f>SUM(F371)</f>
        <v>10300</v>
      </c>
      <c r="G369" s="178">
        <f>SUM(G371)</f>
        <v>0</v>
      </c>
      <c r="H369" s="178">
        <f t="shared" ref="H369" si="41">SUM(H371)</f>
        <v>17342.2</v>
      </c>
      <c r="I369" s="174">
        <f t="shared" ref="I369:I374" si="42">SUM(H369/F369*100)</f>
        <v>168.37087378640777</v>
      </c>
    </row>
    <row r="370" spans="2:9" x14ac:dyDescent="0.25">
      <c r="B370" s="185"/>
      <c r="C370" s="186"/>
      <c r="D370" s="187"/>
      <c r="E370" s="185"/>
      <c r="F370" s="179"/>
      <c r="G370" s="179"/>
      <c r="H370" s="179"/>
      <c r="I370" s="175" t="e">
        <f t="shared" si="42"/>
        <v>#DIV/0!</v>
      </c>
    </row>
    <row r="371" spans="2:9" x14ac:dyDescent="0.25">
      <c r="B371" s="190">
        <v>3</v>
      </c>
      <c r="C371" s="191"/>
      <c r="D371" s="192"/>
      <c r="E371" s="190" t="s">
        <v>3</v>
      </c>
      <c r="F371" s="178">
        <f>SUM(F373)</f>
        <v>10300</v>
      </c>
      <c r="G371" s="178">
        <f>SUM(G373)</f>
        <v>0</v>
      </c>
      <c r="H371" s="178">
        <f t="shared" ref="H371" si="43">SUM(H373)</f>
        <v>17342.2</v>
      </c>
      <c r="I371" s="174">
        <f t="shared" si="42"/>
        <v>168.37087378640777</v>
      </c>
    </row>
    <row r="372" spans="2:9" x14ac:dyDescent="0.25">
      <c r="B372" s="193"/>
      <c r="C372" s="194"/>
      <c r="D372" s="195"/>
      <c r="E372" s="193"/>
      <c r="F372" s="179"/>
      <c r="G372" s="179"/>
      <c r="H372" s="179"/>
      <c r="I372" s="175" t="e">
        <f t="shared" si="42"/>
        <v>#DIV/0!</v>
      </c>
    </row>
    <row r="373" spans="2:9" x14ac:dyDescent="0.25">
      <c r="B373" s="190">
        <v>32</v>
      </c>
      <c r="C373" s="191"/>
      <c r="D373" s="192"/>
      <c r="E373" s="190" t="s">
        <v>12</v>
      </c>
      <c r="F373" s="178">
        <v>10300</v>
      </c>
      <c r="G373" s="178">
        <v>0</v>
      </c>
      <c r="H373" s="178">
        <f t="shared" ref="H373" si="44">SUM(H375+H379)</f>
        <v>17342.2</v>
      </c>
      <c r="I373" s="174">
        <f t="shared" si="42"/>
        <v>168.37087378640777</v>
      </c>
    </row>
    <row r="374" spans="2:9" x14ac:dyDescent="0.25">
      <c r="B374" s="193"/>
      <c r="C374" s="194"/>
      <c r="D374" s="195"/>
      <c r="E374" s="193"/>
      <c r="F374" s="179"/>
      <c r="G374" s="179"/>
      <c r="H374" s="179"/>
      <c r="I374" s="175" t="e">
        <f t="shared" si="42"/>
        <v>#DIV/0!</v>
      </c>
    </row>
    <row r="375" spans="2:9" x14ac:dyDescent="0.25">
      <c r="B375" s="190">
        <v>321</v>
      </c>
      <c r="C375" s="191"/>
      <c r="D375" s="192"/>
      <c r="E375" s="196" t="s">
        <v>27</v>
      </c>
      <c r="F375" s="178"/>
      <c r="G375" s="178"/>
      <c r="H375" s="178">
        <f>SUM(H377)</f>
        <v>16892.2</v>
      </c>
      <c r="I375" s="174"/>
    </row>
    <row r="376" spans="2:9" x14ac:dyDescent="0.25">
      <c r="B376" s="193"/>
      <c r="C376" s="194"/>
      <c r="D376" s="195"/>
      <c r="E376" s="197"/>
      <c r="F376" s="179"/>
      <c r="G376" s="179"/>
      <c r="H376" s="179"/>
      <c r="I376" s="175"/>
    </row>
    <row r="377" spans="2:9" ht="15" customHeight="1" x14ac:dyDescent="0.25">
      <c r="B377" s="190">
        <v>3214</v>
      </c>
      <c r="C377" s="191"/>
      <c r="D377" s="192"/>
      <c r="E377" s="190" t="s">
        <v>234</v>
      </c>
      <c r="F377" s="170"/>
      <c r="G377" s="170"/>
      <c r="H377" s="172">
        <v>16892.2</v>
      </c>
      <c r="I377" s="174"/>
    </row>
    <row r="378" spans="2:9" ht="15" customHeight="1" x14ac:dyDescent="0.25">
      <c r="B378" s="193"/>
      <c r="C378" s="194"/>
      <c r="D378" s="195"/>
      <c r="E378" s="193"/>
      <c r="F378" s="171"/>
      <c r="G378" s="171"/>
      <c r="H378" s="173"/>
      <c r="I378" s="175"/>
    </row>
    <row r="379" spans="2:9" x14ac:dyDescent="0.25">
      <c r="B379" s="190">
        <v>323</v>
      </c>
      <c r="C379" s="191"/>
      <c r="D379" s="192"/>
      <c r="E379" s="190" t="s">
        <v>12</v>
      </c>
      <c r="F379" s="178"/>
      <c r="G379" s="178"/>
      <c r="H379" s="178">
        <f>SUM(H381)</f>
        <v>450</v>
      </c>
      <c r="I379" s="174"/>
    </row>
    <row r="380" spans="2:9" x14ac:dyDescent="0.25">
      <c r="B380" s="193"/>
      <c r="C380" s="194"/>
      <c r="D380" s="195"/>
      <c r="E380" s="193"/>
      <c r="F380" s="179"/>
      <c r="G380" s="179"/>
      <c r="H380" s="179"/>
      <c r="I380" s="175"/>
    </row>
    <row r="381" spans="2:9" ht="30" customHeight="1" x14ac:dyDescent="0.25">
      <c r="B381" s="201">
        <v>3239</v>
      </c>
      <c r="C381" s="201"/>
      <c r="D381" s="201"/>
      <c r="E381" s="101" t="s">
        <v>107</v>
      </c>
      <c r="F381" s="137"/>
      <c r="G381" s="116"/>
      <c r="H381" s="116">
        <v>450</v>
      </c>
      <c r="I381" s="117"/>
    </row>
    <row r="382" spans="2:9" x14ac:dyDescent="0.25">
      <c r="B382" s="182" t="s">
        <v>178</v>
      </c>
      <c r="C382" s="183"/>
      <c r="D382" s="184"/>
      <c r="E382" s="182" t="s">
        <v>179</v>
      </c>
      <c r="F382" s="178">
        <f>SUM(F384)</f>
        <v>3300</v>
      </c>
      <c r="G382" s="178">
        <f>SUM(G384)</f>
        <v>0</v>
      </c>
      <c r="H382" s="172">
        <f>SUM(H384)</f>
        <v>3218.02</v>
      </c>
      <c r="I382" s="174">
        <f t="shared" ref="I382:I387" si="45">SUM(H382/F382*100)</f>
        <v>97.515757575757576</v>
      </c>
    </row>
    <row r="383" spans="2:9" x14ac:dyDescent="0.25">
      <c r="B383" s="185"/>
      <c r="C383" s="186"/>
      <c r="D383" s="187"/>
      <c r="E383" s="185"/>
      <c r="F383" s="179"/>
      <c r="G383" s="179"/>
      <c r="H383" s="173"/>
      <c r="I383" s="175" t="e">
        <f t="shared" si="45"/>
        <v>#DIV/0!</v>
      </c>
    </row>
    <row r="384" spans="2:9" x14ac:dyDescent="0.25">
      <c r="B384" s="190">
        <v>3</v>
      </c>
      <c r="C384" s="191"/>
      <c r="D384" s="192"/>
      <c r="E384" s="190" t="s">
        <v>3</v>
      </c>
      <c r="F384" s="178">
        <f>SUM(F386)</f>
        <v>3300</v>
      </c>
      <c r="G384" s="178">
        <f>SUM(G386)</f>
        <v>0</v>
      </c>
      <c r="H384" s="178">
        <f t="shared" ref="H384" si="46">SUM(H386)</f>
        <v>3218.02</v>
      </c>
      <c r="I384" s="174">
        <f t="shared" si="45"/>
        <v>97.515757575757576</v>
      </c>
    </row>
    <row r="385" spans="2:9" x14ac:dyDescent="0.25">
      <c r="B385" s="193"/>
      <c r="C385" s="194"/>
      <c r="D385" s="195"/>
      <c r="E385" s="193"/>
      <c r="F385" s="179"/>
      <c r="G385" s="179"/>
      <c r="H385" s="179"/>
      <c r="I385" s="175" t="e">
        <f t="shared" si="45"/>
        <v>#DIV/0!</v>
      </c>
    </row>
    <row r="386" spans="2:9" x14ac:dyDescent="0.25">
      <c r="B386" s="190">
        <v>32</v>
      </c>
      <c r="C386" s="191"/>
      <c r="D386" s="192"/>
      <c r="E386" s="190" t="s">
        <v>4</v>
      </c>
      <c r="F386" s="178">
        <v>3300</v>
      </c>
      <c r="G386" s="178">
        <v>0</v>
      </c>
      <c r="H386" s="178">
        <f>SUM(H388+H392)</f>
        <v>3218.02</v>
      </c>
      <c r="I386" s="174">
        <f t="shared" si="45"/>
        <v>97.515757575757576</v>
      </c>
    </row>
    <row r="387" spans="2:9" x14ac:dyDescent="0.25">
      <c r="B387" s="193"/>
      <c r="C387" s="194"/>
      <c r="D387" s="195"/>
      <c r="E387" s="193"/>
      <c r="F387" s="179"/>
      <c r="G387" s="179"/>
      <c r="H387" s="179"/>
      <c r="I387" s="175" t="e">
        <f t="shared" si="45"/>
        <v>#DIV/0!</v>
      </c>
    </row>
    <row r="388" spans="2:9" x14ac:dyDescent="0.25">
      <c r="B388" s="190">
        <v>321</v>
      </c>
      <c r="C388" s="191"/>
      <c r="D388" s="192"/>
      <c r="E388" s="196" t="s">
        <v>27</v>
      </c>
      <c r="F388" s="178"/>
      <c r="G388" s="178"/>
      <c r="H388" s="178">
        <f>SUM(H390)</f>
        <v>77.400000000000006</v>
      </c>
      <c r="I388" s="174"/>
    </row>
    <row r="389" spans="2:9" x14ac:dyDescent="0.25">
      <c r="B389" s="193"/>
      <c r="C389" s="194"/>
      <c r="D389" s="195"/>
      <c r="E389" s="197"/>
      <c r="F389" s="179"/>
      <c r="G389" s="179"/>
      <c r="H389" s="179"/>
      <c r="I389" s="175"/>
    </row>
    <row r="390" spans="2:9" ht="15" customHeight="1" x14ac:dyDescent="0.25">
      <c r="B390" s="190">
        <v>3211</v>
      </c>
      <c r="C390" s="191"/>
      <c r="D390" s="192"/>
      <c r="E390" s="190" t="s">
        <v>28</v>
      </c>
      <c r="F390" s="170"/>
      <c r="G390" s="170"/>
      <c r="H390" s="172">
        <v>77.400000000000006</v>
      </c>
      <c r="I390" s="174"/>
    </row>
    <row r="391" spans="2:9" ht="15" customHeight="1" x14ac:dyDescent="0.25">
      <c r="B391" s="193"/>
      <c r="C391" s="194"/>
      <c r="D391" s="195"/>
      <c r="E391" s="193"/>
      <c r="F391" s="171"/>
      <c r="G391" s="171"/>
      <c r="H391" s="173"/>
      <c r="I391" s="175"/>
    </row>
    <row r="392" spans="2:9" x14ac:dyDescent="0.25">
      <c r="B392" s="190">
        <v>323</v>
      </c>
      <c r="C392" s="191"/>
      <c r="D392" s="192"/>
      <c r="E392" s="190" t="s">
        <v>12</v>
      </c>
      <c r="F392" s="178"/>
      <c r="G392" s="178"/>
      <c r="H392" s="178">
        <f>SUM(H394:H399)</f>
        <v>3140.62</v>
      </c>
      <c r="I392" s="174"/>
    </row>
    <row r="393" spans="2:9" x14ac:dyDescent="0.25">
      <c r="B393" s="193"/>
      <c r="C393" s="194"/>
      <c r="D393" s="195"/>
      <c r="E393" s="193"/>
      <c r="F393" s="179"/>
      <c r="G393" s="179"/>
      <c r="H393" s="179"/>
      <c r="I393" s="175"/>
    </row>
    <row r="394" spans="2:9" x14ac:dyDescent="0.25">
      <c r="B394" s="190">
        <v>3231</v>
      </c>
      <c r="C394" s="191"/>
      <c r="D394" s="192"/>
      <c r="E394" s="190" t="s">
        <v>99</v>
      </c>
      <c r="F394" s="170"/>
      <c r="G394" s="170"/>
      <c r="H394" s="172">
        <v>1960</v>
      </c>
      <c r="I394" s="174"/>
    </row>
    <row r="395" spans="2:9" x14ac:dyDescent="0.25">
      <c r="B395" s="193"/>
      <c r="C395" s="194"/>
      <c r="D395" s="195"/>
      <c r="E395" s="193"/>
      <c r="F395" s="171"/>
      <c r="G395" s="171"/>
      <c r="H395" s="173"/>
      <c r="I395" s="175"/>
    </row>
    <row r="396" spans="2:9" x14ac:dyDescent="0.25">
      <c r="B396" s="190">
        <v>3237</v>
      </c>
      <c r="C396" s="191"/>
      <c r="D396" s="192"/>
      <c r="E396" s="188" t="s">
        <v>105</v>
      </c>
      <c r="F396" s="170"/>
      <c r="G396" s="170"/>
      <c r="H396" s="172">
        <v>80.62</v>
      </c>
      <c r="I396" s="174"/>
    </row>
    <row r="397" spans="2:9" x14ac:dyDescent="0.25">
      <c r="B397" s="193"/>
      <c r="C397" s="194"/>
      <c r="D397" s="195"/>
      <c r="E397" s="189"/>
      <c r="F397" s="171"/>
      <c r="G397" s="171"/>
      <c r="H397" s="173"/>
      <c r="I397" s="175"/>
    </row>
    <row r="398" spans="2:9" x14ac:dyDescent="0.25">
      <c r="B398" s="190">
        <v>3239</v>
      </c>
      <c r="C398" s="191"/>
      <c r="D398" s="192"/>
      <c r="E398" s="249" t="s">
        <v>107</v>
      </c>
      <c r="F398" s="170"/>
      <c r="G398" s="170"/>
      <c r="H398" s="172">
        <v>1100</v>
      </c>
      <c r="I398" s="174"/>
    </row>
    <row r="399" spans="2:9" x14ac:dyDescent="0.25">
      <c r="B399" s="193"/>
      <c r="C399" s="194"/>
      <c r="D399" s="195"/>
      <c r="E399" s="250"/>
      <c r="F399" s="171"/>
      <c r="G399" s="171"/>
      <c r="H399" s="173"/>
      <c r="I399" s="175"/>
    </row>
    <row r="400" spans="2:9" x14ac:dyDescent="0.25">
      <c r="B400" s="182" t="s">
        <v>180</v>
      </c>
      <c r="C400" s="183"/>
      <c r="D400" s="184"/>
      <c r="E400" s="182" t="s">
        <v>181</v>
      </c>
      <c r="F400" s="178">
        <f>SUM(F402)</f>
        <v>37742.86</v>
      </c>
      <c r="G400" s="178">
        <f>SUM(G402)</f>
        <v>0</v>
      </c>
      <c r="H400" s="172">
        <f>SUM(H402)</f>
        <v>13490.669999999998</v>
      </c>
      <c r="I400" s="174">
        <f t="shared" ref="I400:I405" si="47">SUM(H400/F400*100)</f>
        <v>35.743634690110923</v>
      </c>
    </row>
    <row r="401" spans="2:9" x14ac:dyDescent="0.25">
      <c r="B401" s="185"/>
      <c r="C401" s="186"/>
      <c r="D401" s="187"/>
      <c r="E401" s="185"/>
      <c r="F401" s="179"/>
      <c r="G401" s="179"/>
      <c r="H401" s="173"/>
      <c r="I401" s="175" t="e">
        <f t="shared" si="47"/>
        <v>#DIV/0!</v>
      </c>
    </row>
    <row r="402" spans="2:9" x14ac:dyDescent="0.25">
      <c r="B402" s="190">
        <v>3</v>
      </c>
      <c r="C402" s="191"/>
      <c r="D402" s="192"/>
      <c r="E402" s="190" t="s">
        <v>3</v>
      </c>
      <c r="F402" s="178">
        <f>SUM(F404+F410+F442)</f>
        <v>37742.86</v>
      </c>
      <c r="G402" s="178">
        <f>SUM(G404+G410+G442)</f>
        <v>0</v>
      </c>
      <c r="H402" s="172">
        <f>SUM(H404+H410+H442)</f>
        <v>13490.669999999998</v>
      </c>
      <c r="I402" s="174">
        <f t="shared" si="47"/>
        <v>35.743634690110923</v>
      </c>
    </row>
    <row r="403" spans="2:9" x14ac:dyDescent="0.25">
      <c r="B403" s="193"/>
      <c r="C403" s="194"/>
      <c r="D403" s="195"/>
      <c r="E403" s="193"/>
      <c r="F403" s="179"/>
      <c r="G403" s="179"/>
      <c r="H403" s="173"/>
      <c r="I403" s="175" t="e">
        <f t="shared" si="47"/>
        <v>#DIV/0!</v>
      </c>
    </row>
    <row r="404" spans="2:9" x14ac:dyDescent="0.25">
      <c r="B404" s="190">
        <v>31</v>
      </c>
      <c r="C404" s="191"/>
      <c r="D404" s="192"/>
      <c r="E404" s="190" t="s">
        <v>4</v>
      </c>
      <c r="F404" s="178">
        <v>120</v>
      </c>
      <c r="G404" s="178">
        <v>0</v>
      </c>
      <c r="H404" s="178">
        <f>SUM(H406+H408)</f>
        <v>38.299999999999997</v>
      </c>
      <c r="I404" s="174">
        <f t="shared" si="47"/>
        <v>31.916666666666664</v>
      </c>
    </row>
    <row r="405" spans="2:9" x14ac:dyDescent="0.25">
      <c r="B405" s="193"/>
      <c r="C405" s="194"/>
      <c r="D405" s="195"/>
      <c r="E405" s="193"/>
      <c r="F405" s="179"/>
      <c r="G405" s="179"/>
      <c r="H405" s="179"/>
      <c r="I405" s="175" t="e">
        <f t="shared" si="47"/>
        <v>#DIV/0!</v>
      </c>
    </row>
    <row r="406" spans="2:9" ht="30" customHeight="1" x14ac:dyDescent="0.25">
      <c r="B406" s="251">
        <v>311</v>
      </c>
      <c r="C406" s="252"/>
      <c r="D406" s="253"/>
      <c r="E406" s="89" t="s">
        <v>210</v>
      </c>
      <c r="F406" s="139"/>
      <c r="G406" s="94"/>
      <c r="H406" s="94">
        <f>SUM(H407)</f>
        <v>24.38</v>
      </c>
      <c r="I406" s="104"/>
    </row>
    <row r="407" spans="2:9" ht="30" customHeight="1" x14ac:dyDescent="0.25">
      <c r="B407" s="251">
        <v>3111</v>
      </c>
      <c r="C407" s="252"/>
      <c r="D407" s="253"/>
      <c r="E407" s="89" t="s">
        <v>26</v>
      </c>
      <c r="F407" s="100"/>
      <c r="G407" s="100"/>
      <c r="H407" s="103">
        <v>24.38</v>
      </c>
      <c r="I407" s="104"/>
    </row>
    <row r="408" spans="2:9" ht="30" customHeight="1" x14ac:dyDescent="0.25">
      <c r="B408" s="251">
        <v>313</v>
      </c>
      <c r="C408" s="252"/>
      <c r="D408" s="253"/>
      <c r="E408" s="88" t="s">
        <v>211</v>
      </c>
      <c r="F408" s="136"/>
      <c r="G408" s="95"/>
      <c r="H408" s="95">
        <f>SUM(H409)</f>
        <v>13.92</v>
      </c>
      <c r="I408" s="113"/>
    </row>
    <row r="409" spans="2:9" ht="30" customHeight="1" x14ac:dyDescent="0.25">
      <c r="B409" s="251">
        <v>3132</v>
      </c>
      <c r="C409" s="252"/>
      <c r="D409" s="253"/>
      <c r="E409" s="88" t="s">
        <v>93</v>
      </c>
      <c r="F409" s="138"/>
      <c r="G409" s="91"/>
      <c r="H409" s="105">
        <v>13.92</v>
      </c>
      <c r="I409" s="113"/>
    </row>
    <row r="410" spans="2:9" x14ac:dyDescent="0.25">
      <c r="B410" s="190">
        <v>32</v>
      </c>
      <c r="C410" s="191"/>
      <c r="D410" s="192"/>
      <c r="E410" s="190" t="s">
        <v>12</v>
      </c>
      <c r="F410" s="178">
        <v>37583.86</v>
      </c>
      <c r="G410" s="178">
        <v>0</v>
      </c>
      <c r="H410" s="178">
        <f t="shared" ref="H410" si="48">SUM(H412+H418+H426+H436)</f>
        <v>13413.369999999999</v>
      </c>
      <c r="I410" s="174">
        <f t="shared" ref="I410:I411" si="49">SUM(H410/F410*100)</f>
        <v>35.68917615167787</v>
      </c>
    </row>
    <row r="411" spans="2:9" x14ac:dyDescent="0.25">
      <c r="B411" s="193"/>
      <c r="C411" s="194"/>
      <c r="D411" s="195"/>
      <c r="E411" s="193"/>
      <c r="F411" s="179"/>
      <c r="G411" s="179"/>
      <c r="H411" s="179"/>
      <c r="I411" s="175" t="e">
        <f t="shared" si="49"/>
        <v>#DIV/0!</v>
      </c>
    </row>
    <row r="412" spans="2:9" x14ac:dyDescent="0.25">
      <c r="B412" s="190">
        <v>321</v>
      </c>
      <c r="C412" s="191"/>
      <c r="D412" s="192"/>
      <c r="E412" s="196" t="s">
        <v>27</v>
      </c>
      <c r="F412" s="178"/>
      <c r="G412" s="178"/>
      <c r="H412" s="178">
        <f>SUM(H414:H417)</f>
        <v>1386.55</v>
      </c>
      <c r="I412" s="174"/>
    </row>
    <row r="413" spans="2:9" x14ac:dyDescent="0.25">
      <c r="B413" s="193"/>
      <c r="C413" s="194"/>
      <c r="D413" s="195"/>
      <c r="E413" s="197"/>
      <c r="F413" s="179"/>
      <c r="G413" s="179"/>
      <c r="H413" s="179"/>
      <c r="I413" s="175"/>
    </row>
    <row r="414" spans="2:9" x14ac:dyDescent="0.25">
      <c r="B414" s="190">
        <v>3211</v>
      </c>
      <c r="C414" s="191"/>
      <c r="D414" s="192"/>
      <c r="E414" s="190" t="s">
        <v>28</v>
      </c>
      <c r="F414" s="170"/>
      <c r="G414" s="170"/>
      <c r="H414" s="172">
        <v>1386.55</v>
      </c>
      <c r="I414" s="174"/>
    </row>
    <row r="415" spans="2:9" x14ac:dyDescent="0.25">
      <c r="B415" s="193"/>
      <c r="C415" s="194"/>
      <c r="D415" s="195"/>
      <c r="E415" s="193"/>
      <c r="F415" s="171"/>
      <c r="G415" s="171"/>
      <c r="H415" s="173"/>
      <c r="I415" s="175"/>
    </row>
    <row r="416" spans="2:9" x14ac:dyDescent="0.25">
      <c r="B416" s="190">
        <v>3213</v>
      </c>
      <c r="C416" s="191"/>
      <c r="D416" s="192"/>
      <c r="E416" s="190" t="s">
        <v>120</v>
      </c>
      <c r="F416" s="170"/>
      <c r="G416" s="170"/>
      <c r="H416" s="172">
        <v>0</v>
      </c>
      <c r="I416" s="174"/>
    </row>
    <row r="417" spans="2:9" x14ac:dyDescent="0.25">
      <c r="B417" s="193"/>
      <c r="C417" s="194"/>
      <c r="D417" s="195"/>
      <c r="E417" s="193"/>
      <c r="F417" s="171"/>
      <c r="G417" s="171"/>
      <c r="H417" s="173"/>
      <c r="I417" s="175"/>
    </row>
    <row r="418" spans="2:9" x14ac:dyDescent="0.25">
      <c r="B418" s="182">
        <v>322</v>
      </c>
      <c r="C418" s="183"/>
      <c r="D418" s="184"/>
      <c r="E418" s="188" t="s">
        <v>209</v>
      </c>
      <c r="F418" s="178"/>
      <c r="G418" s="178"/>
      <c r="H418" s="178">
        <f>SUM(H420:H425)</f>
        <v>797.81999999999994</v>
      </c>
      <c r="I418" s="174"/>
    </row>
    <row r="419" spans="2:9" x14ac:dyDescent="0.25">
      <c r="B419" s="185"/>
      <c r="C419" s="186"/>
      <c r="D419" s="187"/>
      <c r="E419" s="189"/>
      <c r="F419" s="179"/>
      <c r="G419" s="179"/>
      <c r="H419" s="179"/>
      <c r="I419" s="175"/>
    </row>
    <row r="420" spans="2:9" x14ac:dyDescent="0.25">
      <c r="B420" s="190">
        <v>3221</v>
      </c>
      <c r="C420" s="191"/>
      <c r="D420" s="192"/>
      <c r="E420" s="188" t="s">
        <v>216</v>
      </c>
      <c r="F420" s="170"/>
      <c r="G420" s="170"/>
      <c r="H420" s="172">
        <v>388.64</v>
      </c>
      <c r="I420" s="174"/>
    </row>
    <row r="421" spans="2:9" x14ac:dyDescent="0.25">
      <c r="B421" s="193"/>
      <c r="C421" s="194"/>
      <c r="D421" s="195"/>
      <c r="E421" s="189"/>
      <c r="F421" s="171"/>
      <c r="G421" s="171"/>
      <c r="H421" s="173"/>
      <c r="I421" s="175"/>
    </row>
    <row r="422" spans="2:9" x14ac:dyDescent="0.25">
      <c r="B422" s="190">
        <v>3225</v>
      </c>
      <c r="C422" s="191"/>
      <c r="D422" s="192"/>
      <c r="E422" s="188" t="s">
        <v>96</v>
      </c>
      <c r="F422" s="170"/>
      <c r="G422" s="170"/>
      <c r="H422" s="172">
        <v>300</v>
      </c>
      <c r="I422" s="174"/>
    </row>
    <row r="423" spans="2:9" x14ac:dyDescent="0.25">
      <c r="B423" s="193"/>
      <c r="C423" s="194"/>
      <c r="D423" s="195"/>
      <c r="E423" s="189"/>
      <c r="F423" s="171"/>
      <c r="G423" s="171"/>
      <c r="H423" s="173"/>
      <c r="I423" s="175"/>
    </row>
    <row r="424" spans="2:9" x14ac:dyDescent="0.25">
      <c r="B424" s="190">
        <v>3227</v>
      </c>
      <c r="C424" s="191"/>
      <c r="D424" s="192"/>
      <c r="E424" s="188" t="s">
        <v>98</v>
      </c>
      <c r="F424" s="170"/>
      <c r="G424" s="170"/>
      <c r="H424" s="172">
        <v>109.18</v>
      </c>
      <c r="I424" s="174"/>
    </row>
    <row r="425" spans="2:9" x14ac:dyDescent="0.25">
      <c r="B425" s="193"/>
      <c r="C425" s="194"/>
      <c r="D425" s="195"/>
      <c r="E425" s="189"/>
      <c r="F425" s="171"/>
      <c r="G425" s="171"/>
      <c r="H425" s="173"/>
      <c r="I425" s="175"/>
    </row>
    <row r="426" spans="2:9" x14ac:dyDescent="0.25">
      <c r="B426" s="182">
        <v>323</v>
      </c>
      <c r="C426" s="183"/>
      <c r="D426" s="184"/>
      <c r="E426" s="188" t="s">
        <v>220</v>
      </c>
      <c r="F426" s="178"/>
      <c r="G426" s="178"/>
      <c r="H426" s="178">
        <f>SUM(H428:H435)</f>
        <v>10332.25</v>
      </c>
      <c r="I426" s="174"/>
    </row>
    <row r="427" spans="2:9" x14ac:dyDescent="0.25">
      <c r="B427" s="185"/>
      <c r="C427" s="186"/>
      <c r="D427" s="187"/>
      <c r="E427" s="189"/>
      <c r="F427" s="179"/>
      <c r="G427" s="179"/>
      <c r="H427" s="179"/>
      <c r="I427" s="175"/>
    </row>
    <row r="428" spans="2:9" x14ac:dyDescent="0.25">
      <c r="B428" s="190">
        <v>3231</v>
      </c>
      <c r="C428" s="191"/>
      <c r="D428" s="192"/>
      <c r="E428" s="188" t="s">
        <v>99</v>
      </c>
      <c r="F428" s="170"/>
      <c r="G428" s="170"/>
      <c r="H428" s="172">
        <v>3191.65</v>
      </c>
      <c r="I428" s="174"/>
    </row>
    <row r="429" spans="2:9" x14ac:dyDescent="0.25">
      <c r="B429" s="193"/>
      <c r="C429" s="194"/>
      <c r="D429" s="195"/>
      <c r="E429" s="189"/>
      <c r="F429" s="171"/>
      <c r="G429" s="171"/>
      <c r="H429" s="173"/>
      <c r="I429" s="175"/>
    </row>
    <row r="430" spans="2:9" x14ac:dyDescent="0.25">
      <c r="B430" s="190">
        <v>3232</v>
      </c>
      <c r="C430" s="191"/>
      <c r="D430" s="192"/>
      <c r="E430" s="188" t="s">
        <v>100</v>
      </c>
      <c r="F430" s="170"/>
      <c r="G430" s="170"/>
      <c r="H430" s="172">
        <v>112.65</v>
      </c>
      <c r="I430" s="174"/>
    </row>
    <row r="431" spans="2:9" x14ac:dyDescent="0.25">
      <c r="B431" s="193"/>
      <c r="C431" s="194"/>
      <c r="D431" s="195"/>
      <c r="E431" s="189"/>
      <c r="F431" s="171"/>
      <c r="G431" s="171"/>
      <c r="H431" s="173"/>
      <c r="I431" s="175"/>
    </row>
    <row r="432" spans="2:9" x14ac:dyDescent="0.25">
      <c r="B432" s="190">
        <v>3237</v>
      </c>
      <c r="C432" s="191"/>
      <c r="D432" s="192"/>
      <c r="E432" s="188" t="s">
        <v>105</v>
      </c>
      <c r="F432" s="170"/>
      <c r="G432" s="170"/>
      <c r="H432" s="172">
        <v>1440</v>
      </c>
      <c r="I432" s="174"/>
    </row>
    <row r="433" spans="2:9" x14ac:dyDescent="0.25">
      <c r="B433" s="193"/>
      <c r="C433" s="194"/>
      <c r="D433" s="195"/>
      <c r="E433" s="189"/>
      <c r="F433" s="171"/>
      <c r="G433" s="171"/>
      <c r="H433" s="173"/>
      <c r="I433" s="175"/>
    </row>
    <row r="434" spans="2:9" x14ac:dyDescent="0.25">
      <c r="B434" s="190">
        <v>3239</v>
      </c>
      <c r="C434" s="191"/>
      <c r="D434" s="192"/>
      <c r="E434" s="188" t="s">
        <v>107</v>
      </c>
      <c r="F434" s="170"/>
      <c r="G434" s="170"/>
      <c r="H434" s="172">
        <v>5587.95</v>
      </c>
      <c r="I434" s="174"/>
    </row>
    <row r="435" spans="2:9" x14ac:dyDescent="0.25">
      <c r="B435" s="193"/>
      <c r="C435" s="194"/>
      <c r="D435" s="195"/>
      <c r="E435" s="189"/>
      <c r="F435" s="171"/>
      <c r="G435" s="171"/>
      <c r="H435" s="173"/>
      <c r="I435" s="175"/>
    </row>
    <row r="436" spans="2:9" x14ac:dyDescent="0.25">
      <c r="B436" s="190">
        <v>329</v>
      </c>
      <c r="C436" s="191"/>
      <c r="D436" s="192"/>
      <c r="E436" s="190" t="s">
        <v>208</v>
      </c>
      <c r="F436" s="178"/>
      <c r="G436" s="178"/>
      <c r="H436" s="178">
        <f>SUM(H438:H441)</f>
        <v>896.75</v>
      </c>
      <c r="I436" s="174"/>
    </row>
    <row r="437" spans="2:9" x14ac:dyDescent="0.25">
      <c r="B437" s="193"/>
      <c r="C437" s="194"/>
      <c r="D437" s="195"/>
      <c r="E437" s="193"/>
      <c r="F437" s="179"/>
      <c r="G437" s="179"/>
      <c r="H437" s="179"/>
      <c r="I437" s="175"/>
    </row>
    <row r="438" spans="2:9" x14ac:dyDescent="0.25">
      <c r="B438" s="190">
        <v>3292</v>
      </c>
      <c r="C438" s="191"/>
      <c r="D438" s="192"/>
      <c r="E438" s="188" t="s">
        <v>109</v>
      </c>
      <c r="F438" s="170"/>
      <c r="G438" s="170"/>
      <c r="H438" s="172">
        <v>55.12</v>
      </c>
      <c r="I438" s="174"/>
    </row>
    <row r="439" spans="2:9" x14ac:dyDescent="0.25">
      <c r="B439" s="193"/>
      <c r="C439" s="194"/>
      <c r="D439" s="195"/>
      <c r="E439" s="189"/>
      <c r="F439" s="171"/>
      <c r="G439" s="171"/>
      <c r="H439" s="173"/>
      <c r="I439" s="175"/>
    </row>
    <row r="440" spans="2:9" x14ac:dyDescent="0.25">
      <c r="B440" s="190">
        <v>3299</v>
      </c>
      <c r="C440" s="191"/>
      <c r="D440" s="192"/>
      <c r="E440" s="188" t="s">
        <v>208</v>
      </c>
      <c r="F440" s="170"/>
      <c r="G440" s="170"/>
      <c r="H440" s="172">
        <v>841.63</v>
      </c>
      <c r="I440" s="174"/>
    </row>
    <row r="441" spans="2:9" x14ac:dyDescent="0.25">
      <c r="B441" s="193"/>
      <c r="C441" s="194"/>
      <c r="D441" s="195"/>
      <c r="E441" s="189"/>
      <c r="F441" s="171"/>
      <c r="G441" s="171"/>
      <c r="H441" s="173"/>
      <c r="I441" s="175"/>
    </row>
    <row r="442" spans="2:9" x14ac:dyDescent="0.25">
      <c r="B442" s="190">
        <v>34</v>
      </c>
      <c r="C442" s="191"/>
      <c r="D442" s="192"/>
      <c r="E442" s="190" t="s">
        <v>122</v>
      </c>
      <c r="F442" s="178">
        <v>39</v>
      </c>
      <c r="G442" s="178">
        <v>0</v>
      </c>
      <c r="H442" s="172">
        <f>SUM(H444)</f>
        <v>39</v>
      </c>
      <c r="I442" s="174">
        <f t="shared" ref="I442:I443" si="50">SUM(H442/F442*100)</f>
        <v>100</v>
      </c>
    </row>
    <row r="443" spans="2:9" x14ac:dyDescent="0.25">
      <c r="B443" s="193"/>
      <c r="C443" s="194"/>
      <c r="D443" s="195"/>
      <c r="E443" s="193"/>
      <c r="F443" s="179"/>
      <c r="G443" s="179"/>
      <c r="H443" s="173"/>
      <c r="I443" s="175" t="e">
        <f t="shared" si="50"/>
        <v>#DIV/0!</v>
      </c>
    </row>
    <row r="444" spans="2:9" x14ac:dyDescent="0.25">
      <c r="B444" s="190">
        <v>343</v>
      </c>
      <c r="C444" s="191"/>
      <c r="D444" s="192"/>
      <c r="E444" s="190" t="s">
        <v>224</v>
      </c>
      <c r="F444" s="170"/>
      <c r="G444" s="170"/>
      <c r="H444" s="172">
        <f>SUM(H446)</f>
        <v>39</v>
      </c>
      <c r="I444" s="174"/>
    </row>
    <row r="445" spans="2:9" x14ac:dyDescent="0.25">
      <c r="B445" s="193"/>
      <c r="C445" s="194"/>
      <c r="D445" s="195"/>
      <c r="E445" s="193"/>
      <c r="F445" s="171"/>
      <c r="G445" s="171"/>
      <c r="H445" s="173"/>
      <c r="I445" s="175"/>
    </row>
    <row r="446" spans="2:9" x14ac:dyDescent="0.25">
      <c r="B446" s="190">
        <v>3431</v>
      </c>
      <c r="C446" s="191"/>
      <c r="D446" s="192"/>
      <c r="E446" s="190" t="s">
        <v>123</v>
      </c>
      <c r="F446" s="170"/>
      <c r="G446" s="170"/>
      <c r="H446" s="172">
        <v>39</v>
      </c>
      <c r="I446" s="174"/>
    </row>
    <row r="447" spans="2:9" x14ac:dyDescent="0.25">
      <c r="B447" s="193"/>
      <c r="C447" s="194"/>
      <c r="D447" s="195"/>
      <c r="E447" s="193"/>
      <c r="F447" s="171"/>
      <c r="G447" s="171"/>
      <c r="H447" s="173"/>
      <c r="I447" s="175"/>
    </row>
    <row r="448" spans="2:9" x14ac:dyDescent="0.25">
      <c r="B448" s="231" t="s">
        <v>182</v>
      </c>
      <c r="C448" s="232"/>
      <c r="D448" s="233"/>
      <c r="E448" s="237" t="s">
        <v>183</v>
      </c>
      <c r="F448" s="206">
        <f>SUM(F450+F488+F532)</f>
        <v>29649.35</v>
      </c>
      <c r="G448" s="206">
        <f>SUM(G450+G488+G532)</f>
        <v>0</v>
      </c>
      <c r="H448" s="208">
        <f>SUM(H450+H488+H532)</f>
        <v>16764.59</v>
      </c>
      <c r="I448" s="204">
        <f t="shared" ref="I448:I493" si="51">SUM(H448/F448*100)</f>
        <v>56.542858443777021</v>
      </c>
    </row>
    <row r="449" spans="2:9" x14ac:dyDescent="0.25">
      <c r="B449" s="234"/>
      <c r="C449" s="235"/>
      <c r="D449" s="236"/>
      <c r="E449" s="238"/>
      <c r="F449" s="207"/>
      <c r="G449" s="207"/>
      <c r="H449" s="209"/>
      <c r="I449" s="205" t="e">
        <f t="shared" si="51"/>
        <v>#DIV/0!</v>
      </c>
    </row>
    <row r="450" spans="2:9" hidden="1" x14ac:dyDescent="0.25">
      <c r="B450" s="182" t="s">
        <v>176</v>
      </c>
      <c r="C450" s="183"/>
      <c r="D450" s="184"/>
      <c r="E450" s="182" t="s">
        <v>177</v>
      </c>
      <c r="F450" s="178">
        <f>SUM(F452)</f>
        <v>0</v>
      </c>
      <c r="G450" s="178">
        <f>SUM(G452)</f>
        <v>0</v>
      </c>
      <c r="H450" s="172">
        <f>SUM(H452)</f>
        <v>0</v>
      </c>
      <c r="I450" s="174">
        <v>0</v>
      </c>
    </row>
    <row r="451" spans="2:9" hidden="1" x14ac:dyDescent="0.25">
      <c r="B451" s="185"/>
      <c r="C451" s="186"/>
      <c r="D451" s="187"/>
      <c r="E451" s="185"/>
      <c r="F451" s="179"/>
      <c r="G451" s="179"/>
      <c r="H451" s="173"/>
      <c r="I451" s="175"/>
    </row>
    <row r="452" spans="2:9" hidden="1" x14ac:dyDescent="0.25">
      <c r="B452" s="190">
        <v>3</v>
      </c>
      <c r="C452" s="191"/>
      <c r="D452" s="192"/>
      <c r="E452" s="190" t="s">
        <v>3</v>
      </c>
      <c r="F452" s="178">
        <f>SUM(F454)</f>
        <v>0</v>
      </c>
      <c r="G452" s="178">
        <f>SUM(G454)</f>
        <v>0</v>
      </c>
      <c r="H452" s="172">
        <f>SUM(H454)</f>
        <v>0</v>
      </c>
      <c r="I452" s="174">
        <v>0</v>
      </c>
    </row>
    <row r="453" spans="2:9" hidden="1" x14ac:dyDescent="0.25">
      <c r="B453" s="193"/>
      <c r="C453" s="194"/>
      <c r="D453" s="195"/>
      <c r="E453" s="193"/>
      <c r="F453" s="179"/>
      <c r="G453" s="179"/>
      <c r="H453" s="173"/>
      <c r="I453" s="175"/>
    </row>
    <row r="454" spans="2:9" hidden="1" x14ac:dyDescent="0.25">
      <c r="B454" s="190">
        <v>32</v>
      </c>
      <c r="C454" s="191"/>
      <c r="D454" s="192"/>
      <c r="E454" s="190" t="s">
        <v>12</v>
      </c>
      <c r="F454" s="178">
        <v>0</v>
      </c>
      <c r="G454" s="178">
        <v>0</v>
      </c>
      <c r="H454" s="178">
        <f>SUM(H456+H462+H470+H482)</f>
        <v>0</v>
      </c>
      <c r="I454" s="174">
        <v>0</v>
      </c>
    </row>
    <row r="455" spans="2:9" hidden="1" x14ac:dyDescent="0.25">
      <c r="B455" s="193"/>
      <c r="C455" s="194"/>
      <c r="D455" s="195"/>
      <c r="E455" s="193"/>
      <c r="F455" s="179"/>
      <c r="G455" s="179"/>
      <c r="H455" s="179"/>
      <c r="I455" s="175"/>
    </row>
    <row r="456" spans="2:9" ht="15" hidden="1" customHeight="1" x14ac:dyDescent="0.25">
      <c r="B456" s="190">
        <v>321</v>
      </c>
      <c r="C456" s="191"/>
      <c r="D456" s="192"/>
      <c r="E456" s="196" t="s">
        <v>27</v>
      </c>
      <c r="F456" s="178"/>
      <c r="G456" s="178"/>
      <c r="H456" s="178"/>
      <c r="I456" s="174" t="e">
        <f t="shared" si="51"/>
        <v>#DIV/0!</v>
      </c>
    </row>
    <row r="457" spans="2:9" ht="15" hidden="1" customHeight="1" x14ac:dyDescent="0.25">
      <c r="B457" s="193"/>
      <c r="C457" s="194"/>
      <c r="D457" s="195"/>
      <c r="E457" s="197"/>
      <c r="F457" s="179"/>
      <c r="G457" s="179"/>
      <c r="H457" s="179"/>
      <c r="I457" s="175" t="e">
        <f t="shared" si="51"/>
        <v>#DIV/0!</v>
      </c>
    </row>
    <row r="458" spans="2:9" ht="15" hidden="1" customHeight="1" x14ac:dyDescent="0.25">
      <c r="B458" s="190">
        <v>3211</v>
      </c>
      <c r="C458" s="191"/>
      <c r="D458" s="192"/>
      <c r="E458" s="190" t="s">
        <v>28</v>
      </c>
      <c r="F458" s="170"/>
      <c r="G458" s="170"/>
      <c r="H458" s="172"/>
      <c r="I458" s="174" t="e">
        <f t="shared" si="51"/>
        <v>#DIV/0!</v>
      </c>
    </row>
    <row r="459" spans="2:9" ht="15" hidden="1" customHeight="1" x14ac:dyDescent="0.25">
      <c r="B459" s="193"/>
      <c r="C459" s="194"/>
      <c r="D459" s="195"/>
      <c r="E459" s="193"/>
      <c r="F459" s="171"/>
      <c r="G459" s="171"/>
      <c r="H459" s="173"/>
      <c r="I459" s="175" t="e">
        <f t="shared" si="51"/>
        <v>#DIV/0!</v>
      </c>
    </row>
    <row r="460" spans="2:9" ht="15" hidden="1" customHeight="1" x14ac:dyDescent="0.25">
      <c r="B460" s="190">
        <v>3213</v>
      </c>
      <c r="C460" s="191"/>
      <c r="D460" s="192"/>
      <c r="E460" s="190" t="s">
        <v>120</v>
      </c>
      <c r="F460" s="170"/>
      <c r="G460" s="170"/>
      <c r="H460" s="172"/>
      <c r="I460" s="174" t="e">
        <f t="shared" si="51"/>
        <v>#DIV/0!</v>
      </c>
    </row>
    <row r="461" spans="2:9" ht="15" hidden="1" customHeight="1" x14ac:dyDescent="0.25">
      <c r="B461" s="193"/>
      <c r="C461" s="194"/>
      <c r="D461" s="195"/>
      <c r="E461" s="193"/>
      <c r="F461" s="171"/>
      <c r="G461" s="171"/>
      <c r="H461" s="173"/>
      <c r="I461" s="175" t="e">
        <f t="shared" si="51"/>
        <v>#DIV/0!</v>
      </c>
    </row>
    <row r="462" spans="2:9" ht="15" hidden="1" customHeight="1" x14ac:dyDescent="0.25">
      <c r="B462" s="182">
        <v>322</v>
      </c>
      <c r="C462" s="183"/>
      <c r="D462" s="184"/>
      <c r="E462" s="188" t="s">
        <v>209</v>
      </c>
      <c r="F462" s="178"/>
      <c r="G462" s="178"/>
      <c r="H462" s="178"/>
      <c r="I462" s="174" t="e">
        <f t="shared" si="51"/>
        <v>#DIV/0!</v>
      </c>
    </row>
    <row r="463" spans="2:9" ht="15" hidden="1" customHeight="1" x14ac:dyDescent="0.25">
      <c r="B463" s="185"/>
      <c r="C463" s="186"/>
      <c r="D463" s="187"/>
      <c r="E463" s="189"/>
      <c r="F463" s="179"/>
      <c r="G463" s="179"/>
      <c r="H463" s="179"/>
      <c r="I463" s="175" t="e">
        <f t="shared" si="51"/>
        <v>#DIV/0!</v>
      </c>
    </row>
    <row r="464" spans="2:9" ht="15" hidden="1" customHeight="1" x14ac:dyDescent="0.25">
      <c r="B464" s="190">
        <v>3221</v>
      </c>
      <c r="C464" s="191"/>
      <c r="D464" s="192"/>
      <c r="E464" s="188" t="s">
        <v>216</v>
      </c>
      <c r="F464" s="170"/>
      <c r="G464" s="170"/>
      <c r="H464" s="172"/>
      <c r="I464" s="174" t="e">
        <f t="shared" si="51"/>
        <v>#DIV/0!</v>
      </c>
    </row>
    <row r="465" spans="2:9" ht="15" hidden="1" customHeight="1" x14ac:dyDescent="0.25">
      <c r="B465" s="193"/>
      <c r="C465" s="194"/>
      <c r="D465" s="195"/>
      <c r="E465" s="189"/>
      <c r="F465" s="171"/>
      <c r="G465" s="171"/>
      <c r="H465" s="173"/>
      <c r="I465" s="175" t="e">
        <f t="shared" si="51"/>
        <v>#DIV/0!</v>
      </c>
    </row>
    <row r="466" spans="2:9" ht="15" hidden="1" customHeight="1" x14ac:dyDescent="0.25">
      <c r="B466" s="190">
        <v>3224</v>
      </c>
      <c r="C466" s="191"/>
      <c r="D466" s="192"/>
      <c r="E466" s="188" t="s">
        <v>219</v>
      </c>
      <c r="F466" s="170"/>
      <c r="G466" s="170"/>
      <c r="H466" s="172"/>
      <c r="I466" s="174" t="e">
        <f t="shared" si="51"/>
        <v>#DIV/0!</v>
      </c>
    </row>
    <row r="467" spans="2:9" ht="15" hidden="1" customHeight="1" x14ac:dyDescent="0.25">
      <c r="B467" s="193"/>
      <c r="C467" s="194"/>
      <c r="D467" s="195"/>
      <c r="E467" s="189"/>
      <c r="F467" s="171"/>
      <c r="G467" s="171"/>
      <c r="H467" s="173"/>
      <c r="I467" s="175" t="e">
        <f t="shared" si="51"/>
        <v>#DIV/0!</v>
      </c>
    </row>
    <row r="468" spans="2:9" ht="15" hidden="1" customHeight="1" x14ac:dyDescent="0.25">
      <c r="B468" s="190">
        <v>3225</v>
      </c>
      <c r="C468" s="191"/>
      <c r="D468" s="192"/>
      <c r="E468" s="188" t="s">
        <v>96</v>
      </c>
      <c r="F468" s="170"/>
      <c r="G468" s="170"/>
      <c r="H468" s="172"/>
      <c r="I468" s="174" t="e">
        <f t="shared" si="51"/>
        <v>#DIV/0!</v>
      </c>
    </row>
    <row r="469" spans="2:9" ht="15" hidden="1" customHeight="1" x14ac:dyDescent="0.25">
      <c r="B469" s="193"/>
      <c r="C469" s="194"/>
      <c r="D469" s="195"/>
      <c r="E469" s="189"/>
      <c r="F469" s="171"/>
      <c r="G469" s="171"/>
      <c r="H469" s="173"/>
      <c r="I469" s="175" t="e">
        <f t="shared" si="51"/>
        <v>#DIV/0!</v>
      </c>
    </row>
    <row r="470" spans="2:9" ht="15" hidden="1" customHeight="1" x14ac:dyDescent="0.25">
      <c r="B470" s="182">
        <v>323</v>
      </c>
      <c r="C470" s="183"/>
      <c r="D470" s="184"/>
      <c r="E470" s="188" t="s">
        <v>220</v>
      </c>
      <c r="F470" s="178"/>
      <c r="G470" s="178"/>
      <c r="H470" s="178"/>
      <c r="I470" s="174" t="e">
        <f t="shared" si="51"/>
        <v>#DIV/0!</v>
      </c>
    </row>
    <row r="471" spans="2:9" ht="15" hidden="1" customHeight="1" x14ac:dyDescent="0.25">
      <c r="B471" s="185"/>
      <c r="C471" s="186"/>
      <c r="D471" s="187"/>
      <c r="E471" s="189"/>
      <c r="F471" s="179"/>
      <c r="G471" s="179"/>
      <c r="H471" s="179"/>
      <c r="I471" s="175" t="e">
        <f t="shared" si="51"/>
        <v>#DIV/0!</v>
      </c>
    </row>
    <row r="472" spans="2:9" ht="15" hidden="1" customHeight="1" x14ac:dyDescent="0.25">
      <c r="B472" s="190">
        <v>3231</v>
      </c>
      <c r="C472" s="191"/>
      <c r="D472" s="192"/>
      <c r="E472" s="188" t="s">
        <v>99</v>
      </c>
      <c r="F472" s="170"/>
      <c r="G472" s="170"/>
      <c r="H472" s="172"/>
      <c r="I472" s="174" t="e">
        <f t="shared" si="51"/>
        <v>#DIV/0!</v>
      </c>
    </row>
    <row r="473" spans="2:9" ht="15" hidden="1" customHeight="1" x14ac:dyDescent="0.25">
      <c r="B473" s="193"/>
      <c r="C473" s="194"/>
      <c r="D473" s="195"/>
      <c r="E473" s="189"/>
      <c r="F473" s="171"/>
      <c r="G473" s="171"/>
      <c r="H473" s="173"/>
      <c r="I473" s="175" t="e">
        <f t="shared" si="51"/>
        <v>#DIV/0!</v>
      </c>
    </row>
    <row r="474" spans="2:9" ht="15" hidden="1" customHeight="1" x14ac:dyDescent="0.25">
      <c r="B474" s="190">
        <v>3232</v>
      </c>
      <c r="C474" s="191"/>
      <c r="D474" s="192"/>
      <c r="E474" s="188" t="s">
        <v>100</v>
      </c>
      <c r="F474" s="170"/>
      <c r="G474" s="170"/>
      <c r="H474" s="172"/>
      <c r="I474" s="174" t="e">
        <f t="shared" si="51"/>
        <v>#DIV/0!</v>
      </c>
    </row>
    <row r="475" spans="2:9" ht="15" hidden="1" customHeight="1" x14ac:dyDescent="0.25">
      <c r="B475" s="193"/>
      <c r="C475" s="194"/>
      <c r="D475" s="195"/>
      <c r="E475" s="189"/>
      <c r="F475" s="171"/>
      <c r="G475" s="171"/>
      <c r="H475" s="173"/>
      <c r="I475" s="175" t="e">
        <f t="shared" si="51"/>
        <v>#DIV/0!</v>
      </c>
    </row>
    <row r="476" spans="2:9" ht="15" hidden="1" customHeight="1" x14ac:dyDescent="0.25">
      <c r="B476" s="190">
        <v>3233</v>
      </c>
      <c r="C476" s="191"/>
      <c r="D476" s="192"/>
      <c r="E476" s="188" t="s">
        <v>101</v>
      </c>
      <c r="F476" s="170"/>
      <c r="G476" s="170"/>
      <c r="H476" s="172"/>
      <c r="I476" s="174" t="e">
        <f t="shared" si="51"/>
        <v>#DIV/0!</v>
      </c>
    </row>
    <row r="477" spans="2:9" ht="15" hidden="1" customHeight="1" x14ac:dyDescent="0.25">
      <c r="B477" s="193"/>
      <c r="C477" s="194"/>
      <c r="D477" s="195"/>
      <c r="E477" s="189"/>
      <c r="F477" s="171"/>
      <c r="G477" s="171"/>
      <c r="H477" s="173"/>
      <c r="I477" s="175" t="e">
        <f t="shared" si="51"/>
        <v>#DIV/0!</v>
      </c>
    </row>
    <row r="478" spans="2:9" ht="15" hidden="1" customHeight="1" x14ac:dyDescent="0.25">
      <c r="B478" s="190">
        <v>3237</v>
      </c>
      <c r="C478" s="191"/>
      <c r="D478" s="192"/>
      <c r="E478" s="188" t="s">
        <v>105</v>
      </c>
      <c r="F478" s="170"/>
      <c r="G478" s="170"/>
      <c r="H478" s="172"/>
      <c r="I478" s="174" t="e">
        <f t="shared" si="51"/>
        <v>#DIV/0!</v>
      </c>
    </row>
    <row r="479" spans="2:9" ht="15" hidden="1" customHeight="1" x14ac:dyDescent="0.25">
      <c r="B479" s="193"/>
      <c r="C479" s="194"/>
      <c r="D479" s="195"/>
      <c r="E479" s="189"/>
      <c r="F479" s="171"/>
      <c r="G479" s="171"/>
      <c r="H479" s="173"/>
      <c r="I479" s="175" t="e">
        <f t="shared" si="51"/>
        <v>#DIV/0!</v>
      </c>
    </row>
    <row r="480" spans="2:9" ht="15" hidden="1" customHeight="1" x14ac:dyDescent="0.25">
      <c r="B480" s="190">
        <v>3239</v>
      </c>
      <c r="C480" s="191"/>
      <c r="D480" s="192"/>
      <c r="E480" s="188" t="s">
        <v>107</v>
      </c>
      <c r="F480" s="170"/>
      <c r="G480" s="170"/>
      <c r="H480" s="172"/>
      <c r="I480" s="174" t="e">
        <f t="shared" si="51"/>
        <v>#DIV/0!</v>
      </c>
    </row>
    <row r="481" spans="2:9" ht="15" hidden="1" customHeight="1" x14ac:dyDescent="0.25">
      <c r="B481" s="193"/>
      <c r="C481" s="194"/>
      <c r="D481" s="195"/>
      <c r="E481" s="189"/>
      <c r="F481" s="171"/>
      <c r="G481" s="171"/>
      <c r="H481" s="173"/>
      <c r="I481" s="175" t="e">
        <f t="shared" si="51"/>
        <v>#DIV/0!</v>
      </c>
    </row>
    <row r="482" spans="2:9" ht="15" hidden="1" customHeight="1" x14ac:dyDescent="0.25">
      <c r="B482" s="182">
        <v>329</v>
      </c>
      <c r="C482" s="183"/>
      <c r="D482" s="184"/>
      <c r="E482" s="188" t="s">
        <v>208</v>
      </c>
      <c r="F482" s="178"/>
      <c r="G482" s="178"/>
      <c r="H482" s="178"/>
      <c r="I482" s="174" t="e">
        <f t="shared" si="51"/>
        <v>#DIV/0!</v>
      </c>
    </row>
    <row r="483" spans="2:9" ht="15" hidden="1" customHeight="1" x14ac:dyDescent="0.25">
      <c r="B483" s="185"/>
      <c r="C483" s="186"/>
      <c r="D483" s="187"/>
      <c r="E483" s="189"/>
      <c r="F483" s="179"/>
      <c r="G483" s="179"/>
      <c r="H483" s="179"/>
      <c r="I483" s="175" t="e">
        <f t="shared" si="51"/>
        <v>#DIV/0!</v>
      </c>
    </row>
    <row r="484" spans="2:9" ht="15" hidden="1" customHeight="1" x14ac:dyDescent="0.25">
      <c r="B484" s="190">
        <v>3294</v>
      </c>
      <c r="C484" s="191"/>
      <c r="D484" s="192"/>
      <c r="E484" s="188" t="s">
        <v>111</v>
      </c>
      <c r="F484" s="170"/>
      <c r="G484" s="170"/>
      <c r="H484" s="172"/>
      <c r="I484" s="174" t="e">
        <f t="shared" si="51"/>
        <v>#DIV/0!</v>
      </c>
    </row>
    <row r="485" spans="2:9" ht="15" hidden="1" customHeight="1" x14ac:dyDescent="0.25">
      <c r="B485" s="193"/>
      <c r="C485" s="194"/>
      <c r="D485" s="195"/>
      <c r="E485" s="189"/>
      <c r="F485" s="171"/>
      <c r="G485" s="171"/>
      <c r="H485" s="173"/>
      <c r="I485" s="175" t="e">
        <f t="shared" si="51"/>
        <v>#DIV/0!</v>
      </c>
    </row>
    <row r="486" spans="2:9" ht="15" hidden="1" customHeight="1" x14ac:dyDescent="0.25">
      <c r="B486" s="190">
        <v>3299</v>
      </c>
      <c r="C486" s="191"/>
      <c r="D486" s="192"/>
      <c r="E486" s="188" t="s">
        <v>208</v>
      </c>
      <c r="F486" s="170"/>
      <c r="G486" s="170"/>
      <c r="H486" s="172"/>
      <c r="I486" s="174" t="e">
        <f t="shared" si="51"/>
        <v>#DIV/0!</v>
      </c>
    </row>
    <row r="487" spans="2:9" ht="15" hidden="1" customHeight="1" x14ac:dyDescent="0.25">
      <c r="B487" s="193"/>
      <c r="C487" s="194"/>
      <c r="D487" s="195"/>
      <c r="E487" s="189"/>
      <c r="F487" s="171"/>
      <c r="G487" s="171"/>
      <c r="H487" s="173"/>
      <c r="I487" s="175" t="e">
        <f t="shared" si="51"/>
        <v>#DIV/0!</v>
      </c>
    </row>
    <row r="488" spans="2:9" x14ac:dyDescent="0.25">
      <c r="B488" s="182" t="s">
        <v>251</v>
      </c>
      <c r="C488" s="183"/>
      <c r="D488" s="184"/>
      <c r="E488" s="182" t="s">
        <v>252</v>
      </c>
      <c r="F488" s="178">
        <f>SUM(F490)</f>
        <v>15000</v>
      </c>
      <c r="G488" s="178">
        <f>SUM(G490)</f>
        <v>0</v>
      </c>
      <c r="H488" s="172">
        <f>SUM(H490)</f>
        <v>12068.83</v>
      </c>
      <c r="I488" s="174">
        <f t="shared" si="51"/>
        <v>80.458866666666665</v>
      </c>
    </row>
    <row r="489" spans="2:9" x14ac:dyDescent="0.25">
      <c r="B489" s="185"/>
      <c r="C489" s="186"/>
      <c r="D489" s="187"/>
      <c r="E489" s="185"/>
      <c r="F489" s="179"/>
      <c r="G489" s="179"/>
      <c r="H489" s="173"/>
      <c r="I489" s="175" t="e">
        <f t="shared" si="51"/>
        <v>#DIV/0!</v>
      </c>
    </row>
    <row r="490" spans="2:9" x14ac:dyDescent="0.25">
      <c r="B490" s="190">
        <v>3</v>
      </c>
      <c r="C490" s="191"/>
      <c r="D490" s="192"/>
      <c r="E490" s="190" t="s">
        <v>3</v>
      </c>
      <c r="F490" s="178">
        <f>SUM(F492+F526)</f>
        <v>15000</v>
      </c>
      <c r="G490" s="178">
        <f>SUM(G492+G526)</f>
        <v>0</v>
      </c>
      <c r="H490" s="172">
        <f>SUM(H492+H526)</f>
        <v>12068.83</v>
      </c>
      <c r="I490" s="174">
        <f t="shared" si="51"/>
        <v>80.458866666666665</v>
      </c>
    </row>
    <row r="491" spans="2:9" x14ac:dyDescent="0.25">
      <c r="B491" s="193"/>
      <c r="C491" s="194"/>
      <c r="D491" s="195"/>
      <c r="E491" s="193"/>
      <c r="F491" s="179"/>
      <c r="G491" s="179"/>
      <c r="H491" s="173"/>
      <c r="I491" s="175" t="e">
        <f t="shared" si="51"/>
        <v>#DIV/0!</v>
      </c>
    </row>
    <row r="492" spans="2:9" x14ac:dyDescent="0.25">
      <c r="B492" s="190">
        <v>32</v>
      </c>
      <c r="C492" s="191"/>
      <c r="D492" s="192"/>
      <c r="E492" s="190" t="s">
        <v>12</v>
      </c>
      <c r="F492" s="178">
        <v>14700</v>
      </c>
      <c r="G492" s="178">
        <v>0</v>
      </c>
      <c r="H492" s="178">
        <f>SUM(H494+H500+H508+H520)</f>
        <v>12028.65</v>
      </c>
      <c r="I492" s="174">
        <f t="shared" si="51"/>
        <v>81.827551020408166</v>
      </c>
    </row>
    <row r="493" spans="2:9" x14ac:dyDescent="0.25">
      <c r="B493" s="193"/>
      <c r="C493" s="194"/>
      <c r="D493" s="195"/>
      <c r="E493" s="193"/>
      <c r="F493" s="179"/>
      <c r="G493" s="179"/>
      <c r="H493" s="179"/>
      <c r="I493" s="175" t="e">
        <f t="shared" si="51"/>
        <v>#DIV/0!</v>
      </c>
    </row>
    <row r="494" spans="2:9" x14ac:dyDescent="0.25">
      <c r="B494" s="190">
        <v>321</v>
      </c>
      <c r="C494" s="191"/>
      <c r="D494" s="192"/>
      <c r="E494" s="196" t="s">
        <v>27</v>
      </c>
      <c r="F494" s="178"/>
      <c r="G494" s="178"/>
      <c r="H494" s="178">
        <f>SUM(H496:H499)</f>
        <v>2049.9899999999998</v>
      </c>
      <c r="I494" s="174"/>
    </row>
    <row r="495" spans="2:9" x14ac:dyDescent="0.25">
      <c r="B495" s="193"/>
      <c r="C495" s="194"/>
      <c r="D495" s="195"/>
      <c r="E495" s="197"/>
      <c r="F495" s="179"/>
      <c r="G495" s="179"/>
      <c r="H495" s="179"/>
      <c r="I495" s="175"/>
    </row>
    <row r="496" spans="2:9" x14ac:dyDescent="0.25">
      <c r="B496" s="190">
        <v>3211</v>
      </c>
      <c r="C496" s="191"/>
      <c r="D496" s="192"/>
      <c r="E496" s="190" t="s">
        <v>28</v>
      </c>
      <c r="F496" s="170"/>
      <c r="G496" s="170"/>
      <c r="H496" s="172">
        <v>2049.9899999999998</v>
      </c>
      <c r="I496" s="174"/>
    </row>
    <row r="497" spans="2:9" x14ac:dyDescent="0.25">
      <c r="B497" s="193"/>
      <c r="C497" s="194"/>
      <c r="D497" s="195"/>
      <c r="E497" s="193"/>
      <c r="F497" s="171"/>
      <c r="G497" s="171"/>
      <c r="H497" s="173"/>
      <c r="I497" s="175"/>
    </row>
    <row r="498" spans="2:9" x14ac:dyDescent="0.25">
      <c r="B498" s="190">
        <v>3213</v>
      </c>
      <c r="C498" s="191"/>
      <c r="D498" s="192"/>
      <c r="E498" s="190" t="s">
        <v>120</v>
      </c>
      <c r="F498" s="170"/>
      <c r="G498" s="170"/>
      <c r="H498" s="172">
        <v>0</v>
      </c>
      <c r="I498" s="174"/>
    </row>
    <row r="499" spans="2:9" x14ac:dyDescent="0.25">
      <c r="B499" s="193"/>
      <c r="C499" s="194"/>
      <c r="D499" s="195"/>
      <c r="E499" s="193"/>
      <c r="F499" s="171"/>
      <c r="G499" s="171"/>
      <c r="H499" s="173"/>
      <c r="I499" s="175"/>
    </row>
    <row r="500" spans="2:9" x14ac:dyDescent="0.25">
      <c r="B500" s="182">
        <v>322</v>
      </c>
      <c r="C500" s="183"/>
      <c r="D500" s="184"/>
      <c r="E500" s="188" t="s">
        <v>209</v>
      </c>
      <c r="F500" s="178"/>
      <c r="G500" s="178"/>
      <c r="H500" s="178">
        <f>SUM(H502:H507)</f>
        <v>2412.27</v>
      </c>
      <c r="I500" s="174"/>
    </row>
    <row r="501" spans="2:9" x14ac:dyDescent="0.25">
      <c r="B501" s="185"/>
      <c r="C501" s="186"/>
      <c r="D501" s="187"/>
      <c r="E501" s="189"/>
      <c r="F501" s="179"/>
      <c r="G501" s="179"/>
      <c r="H501" s="179"/>
      <c r="I501" s="175"/>
    </row>
    <row r="502" spans="2:9" x14ac:dyDescent="0.25">
      <c r="B502" s="190">
        <v>3221</v>
      </c>
      <c r="C502" s="191"/>
      <c r="D502" s="192"/>
      <c r="E502" s="188" t="s">
        <v>216</v>
      </c>
      <c r="F502" s="170"/>
      <c r="G502" s="170"/>
      <c r="H502" s="172">
        <v>2132.27</v>
      </c>
      <c r="I502" s="174"/>
    </row>
    <row r="503" spans="2:9" x14ac:dyDescent="0.25">
      <c r="B503" s="193"/>
      <c r="C503" s="194"/>
      <c r="D503" s="195"/>
      <c r="E503" s="189"/>
      <c r="F503" s="171"/>
      <c r="G503" s="171"/>
      <c r="H503" s="173"/>
      <c r="I503" s="175"/>
    </row>
    <row r="504" spans="2:9" x14ac:dyDescent="0.25">
      <c r="B504" s="190">
        <v>3224</v>
      </c>
      <c r="C504" s="191"/>
      <c r="D504" s="192"/>
      <c r="E504" s="188" t="s">
        <v>219</v>
      </c>
      <c r="F504" s="170"/>
      <c r="G504" s="170"/>
      <c r="H504" s="172">
        <v>0</v>
      </c>
      <c r="I504" s="174"/>
    </row>
    <row r="505" spans="2:9" x14ac:dyDescent="0.25">
      <c r="B505" s="193"/>
      <c r="C505" s="194"/>
      <c r="D505" s="195"/>
      <c r="E505" s="189"/>
      <c r="F505" s="171"/>
      <c r="G505" s="171"/>
      <c r="H505" s="173"/>
      <c r="I505" s="175"/>
    </row>
    <row r="506" spans="2:9" x14ac:dyDescent="0.25">
      <c r="B506" s="190">
        <v>3225</v>
      </c>
      <c r="C506" s="191"/>
      <c r="D506" s="192"/>
      <c r="E506" s="188" t="s">
        <v>96</v>
      </c>
      <c r="F506" s="170"/>
      <c r="G506" s="170"/>
      <c r="H506" s="172">
        <v>280</v>
      </c>
      <c r="I506" s="174"/>
    </row>
    <row r="507" spans="2:9" x14ac:dyDescent="0.25">
      <c r="B507" s="193"/>
      <c r="C507" s="194"/>
      <c r="D507" s="195"/>
      <c r="E507" s="189"/>
      <c r="F507" s="171"/>
      <c r="G507" s="171"/>
      <c r="H507" s="173"/>
      <c r="I507" s="175"/>
    </row>
    <row r="508" spans="2:9" x14ac:dyDescent="0.25">
      <c r="B508" s="182">
        <v>323</v>
      </c>
      <c r="C508" s="183"/>
      <c r="D508" s="184"/>
      <c r="E508" s="188" t="s">
        <v>220</v>
      </c>
      <c r="F508" s="178"/>
      <c r="G508" s="178"/>
      <c r="H508" s="178">
        <f>SUM(H510:H519)</f>
        <v>6426.3899999999994</v>
      </c>
      <c r="I508" s="174"/>
    </row>
    <row r="509" spans="2:9" x14ac:dyDescent="0.25">
      <c r="B509" s="185"/>
      <c r="C509" s="186"/>
      <c r="D509" s="187"/>
      <c r="E509" s="189"/>
      <c r="F509" s="179"/>
      <c r="G509" s="179"/>
      <c r="H509" s="179"/>
      <c r="I509" s="175"/>
    </row>
    <row r="510" spans="2:9" x14ac:dyDescent="0.25">
      <c r="B510" s="190">
        <v>3231</v>
      </c>
      <c r="C510" s="191"/>
      <c r="D510" s="192"/>
      <c r="E510" s="188" t="s">
        <v>99</v>
      </c>
      <c r="F510" s="170"/>
      <c r="G510" s="170"/>
      <c r="H510" s="172">
        <v>3500</v>
      </c>
      <c r="I510" s="174"/>
    </row>
    <row r="511" spans="2:9" x14ac:dyDescent="0.25">
      <c r="B511" s="193"/>
      <c r="C511" s="194"/>
      <c r="D511" s="195"/>
      <c r="E511" s="189"/>
      <c r="F511" s="171"/>
      <c r="G511" s="171"/>
      <c r="H511" s="173"/>
      <c r="I511" s="175"/>
    </row>
    <row r="512" spans="2:9" x14ac:dyDescent="0.25">
      <c r="B512" s="190">
        <v>3232</v>
      </c>
      <c r="C512" s="191"/>
      <c r="D512" s="192"/>
      <c r="E512" s="188" t="s">
        <v>100</v>
      </c>
      <c r="F512" s="170"/>
      <c r="G512" s="170"/>
      <c r="H512" s="172">
        <v>875</v>
      </c>
      <c r="I512" s="174"/>
    </row>
    <row r="513" spans="2:9" x14ac:dyDescent="0.25">
      <c r="B513" s="193"/>
      <c r="C513" s="194"/>
      <c r="D513" s="195"/>
      <c r="E513" s="189"/>
      <c r="F513" s="171"/>
      <c r="G513" s="171"/>
      <c r="H513" s="173"/>
      <c r="I513" s="175"/>
    </row>
    <row r="514" spans="2:9" x14ac:dyDescent="0.25">
      <c r="B514" s="190">
        <v>3233</v>
      </c>
      <c r="C514" s="191"/>
      <c r="D514" s="192"/>
      <c r="E514" s="188" t="s">
        <v>101</v>
      </c>
      <c r="F514" s="170"/>
      <c r="G514" s="170"/>
      <c r="H514" s="172">
        <v>350.9</v>
      </c>
      <c r="I514" s="174"/>
    </row>
    <row r="515" spans="2:9" x14ac:dyDescent="0.25">
      <c r="B515" s="193"/>
      <c r="C515" s="194"/>
      <c r="D515" s="195"/>
      <c r="E515" s="189"/>
      <c r="F515" s="171"/>
      <c r="G515" s="171"/>
      <c r="H515" s="173"/>
      <c r="I515" s="175"/>
    </row>
    <row r="516" spans="2:9" x14ac:dyDescent="0.25">
      <c r="B516" s="190">
        <v>3237</v>
      </c>
      <c r="C516" s="191"/>
      <c r="D516" s="192"/>
      <c r="E516" s="188" t="s">
        <v>105</v>
      </c>
      <c r="F516" s="170"/>
      <c r="G516" s="170"/>
      <c r="H516" s="172">
        <v>0</v>
      </c>
      <c r="I516" s="174"/>
    </row>
    <row r="517" spans="2:9" x14ac:dyDescent="0.25">
      <c r="B517" s="193"/>
      <c r="C517" s="194"/>
      <c r="D517" s="195"/>
      <c r="E517" s="189"/>
      <c r="F517" s="171"/>
      <c r="G517" s="171"/>
      <c r="H517" s="173"/>
      <c r="I517" s="175"/>
    </row>
    <row r="518" spans="2:9" x14ac:dyDescent="0.25">
      <c r="B518" s="190">
        <v>3239</v>
      </c>
      <c r="C518" s="191"/>
      <c r="D518" s="192"/>
      <c r="E518" s="188" t="s">
        <v>107</v>
      </c>
      <c r="F518" s="170"/>
      <c r="G518" s="170"/>
      <c r="H518" s="172">
        <v>1700.49</v>
      </c>
      <c r="I518" s="174"/>
    </row>
    <row r="519" spans="2:9" x14ac:dyDescent="0.25">
      <c r="B519" s="193"/>
      <c r="C519" s="194"/>
      <c r="D519" s="195"/>
      <c r="E519" s="189"/>
      <c r="F519" s="171"/>
      <c r="G519" s="171"/>
      <c r="H519" s="173"/>
      <c r="I519" s="175"/>
    </row>
    <row r="520" spans="2:9" x14ac:dyDescent="0.25">
      <c r="B520" s="182">
        <v>329</v>
      </c>
      <c r="C520" s="183"/>
      <c r="D520" s="184"/>
      <c r="E520" s="188" t="s">
        <v>208</v>
      </c>
      <c r="F520" s="178"/>
      <c r="G520" s="178"/>
      <c r="H520" s="178">
        <f>SUM(H522:H525)</f>
        <v>1140</v>
      </c>
      <c r="I520" s="174"/>
    </row>
    <row r="521" spans="2:9" x14ac:dyDescent="0.25">
      <c r="B521" s="185"/>
      <c r="C521" s="186"/>
      <c r="D521" s="187"/>
      <c r="E521" s="189"/>
      <c r="F521" s="179"/>
      <c r="G521" s="179"/>
      <c r="H521" s="179"/>
      <c r="I521" s="175"/>
    </row>
    <row r="522" spans="2:9" x14ac:dyDescent="0.25">
      <c r="B522" s="190">
        <v>3294</v>
      </c>
      <c r="C522" s="191"/>
      <c r="D522" s="192"/>
      <c r="E522" s="188" t="s">
        <v>111</v>
      </c>
      <c r="F522" s="170"/>
      <c r="G522" s="170"/>
      <c r="H522" s="172">
        <v>720</v>
      </c>
      <c r="I522" s="174"/>
    </row>
    <row r="523" spans="2:9" x14ac:dyDescent="0.25">
      <c r="B523" s="193"/>
      <c r="C523" s="194"/>
      <c r="D523" s="195"/>
      <c r="E523" s="189"/>
      <c r="F523" s="171"/>
      <c r="G523" s="171"/>
      <c r="H523" s="173"/>
      <c r="I523" s="175"/>
    </row>
    <row r="524" spans="2:9" x14ac:dyDescent="0.25">
      <c r="B524" s="190">
        <v>3299</v>
      </c>
      <c r="C524" s="191"/>
      <c r="D524" s="192"/>
      <c r="E524" s="188" t="s">
        <v>208</v>
      </c>
      <c r="F524" s="170"/>
      <c r="G524" s="170"/>
      <c r="H524" s="172">
        <v>420</v>
      </c>
      <c r="I524" s="174"/>
    </row>
    <row r="525" spans="2:9" x14ac:dyDescent="0.25">
      <c r="B525" s="193"/>
      <c r="C525" s="194"/>
      <c r="D525" s="195"/>
      <c r="E525" s="189"/>
      <c r="F525" s="171"/>
      <c r="G525" s="171"/>
      <c r="H525" s="173"/>
      <c r="I525" s="175"/>
    </row>
    <row r="526" spans="2:9" x14ac:dyDescent="0.25">
      <c r="B526" s="190">
        <v>34</v>
      </c>
      <c r="C526" s="191"/>
      <c r="D526" s="192"/>
      <c r="E526" s="190" t="s">
        <v>122</v>
      </c>
      <c r="F526" s="178">
        <v>300</v>
      </c>
      <c r="G526" s="178">
        <v>0</v>
      </c>
      <c r="H526" s="172">
        <f>SUM(H528)</f>
        <v>40.18</v>
      </c>
      <c r="I526" s="174">
        <f t="shared" ref="I526:I527" si="52">SUM(H526/F526*100)</f>
        <v>13.393333333333333</v>
      </c>
    </row>
    <row r="527" spans="2:9" x14ac:dyDescent="0.25">
      <c r="B527" s="193"/>
      <c r="C527" s="194"/>
      <c r="D527" s="195"/>
      <c r="E527" s="193"/>
      <c r="F527" s="179"/>
      <c r="G527" s="179"/>
      <c r="H527" s="173"/>
      <c r="I527" s="175" t="e">
        <f t="shared" si="52"/>
        <v>#DIV/0!</v>
      </c>
    </row>
    <row r="528" spans="2:9" x14ac:dyDescent="0.25">
      <c r="B528" s="190">
        <v>343</v>
      </c>
      <c r="C528" s="191"/>
      <c r="D528" s="192"/>
      <c r="E528" s="190" t="s">
        <v>224</v>
      </c>
      <c r="F528" s="170"/>
      <c r="G528" s="170"/>
      <c r="H528" s="172">
        <f>SUM(H530)</f>
        <v>40.18</v>
      </c>
      <c r="I528" s="174"/>
    </row>
    <row r="529" spans="2:9" x14ac:dyDescent="0.25">
      <c r="B529" s="193"/>
      <c r="C529" s="194"/>
      <c r="D529" s="195"/>
      <c r="E529" s="193"/>
      <c r="F529" s="171"/>
      <c r="G529" s="171"/>
      <c r="H529" s="173"/>
      <c r="I529" s="175"/>
    </row>
    <row r="530" spans="2:9" x14ac:dyDescent="0.25">
      <c r="B530" s="190">
        <v>3431</v>
      </c>
      <c r="C530" s="191"/>
      <c r="D530" s="192"/>
      <c r="E530" s="190" t="s">
        <v>123</v>
      </c>
      <c r="F530" s="170"/>
      <c r="G530" s="170"/>
      <c r="H530" s="172">
        <v>40.18</v>
      </c>
      <c r="I530" s="174"/>
    </row>
    <row r="531" spans="2:9" x14ac:dyDescent="0.25">
      <c r="B531" s="193"/>
      <c r="C531" s="194"/>
      <c r="D531" s="195"/>
      <c r="E531" s="193"/>
      <c r="F531" s="171"/>
      <c r="G531" s="171"/>
      <c r="H531" s="173"/>
      <c r="I531" s="175"/>
    </row>
    <row r="532" spans="2:9" x14ac:dyDescent="0.25">
      <c r="B532" s="182" t="s">
        <v>180</v>
      </c>
      <c r="C532" s="183"/>
      <c r="D532" s="184"/>
      <c r="E532" s="182" t="s">
        <v>181</v>
      </c>
      <c r="F532" s="178">
        <f>SUM(F534)</f>
        <v>14649.35</v>
      </c>
      <c r="G532" s="178">
        <f>SUM(G534)</f>
        <v>0</v>
      </c>
      <c r="H532" s="172">
        <f>SUM(H534)</f>
        <v>4695.76</v>
      </c>
      <c r="I532" s="174">
        <f t="shared" ref="I532:I537" si="53">SUM(H532/F532*100)</f>
        <v>32.05439149177267</v>
      </c>
    </row>
    <row r="533" spans="2:9" x14ac:dyDescent="0.25">
      <c r="B533" s="185"/>
      <c r="C533" s="186"/>
      <c r="D533" s="187"/>
      <c r="E533" s="185"/>
      <c r="F533" s="179"/>
      <c r="G533" s="179"/>
      <c r="H533" s="173"/>
      <c r="I533" s="175" t="e">
        <f t="shared" si="53"/>
        <v>#DIV/0!</v>
      </c>
    </row>
    <row r="534" spans="2:9" ht="15" customHeight="1" x14ac:dyDescent="0.25">
      <c r="B534" s="190">
        <v>3</v>
      </c>
      <c r="C534" s="191"/>
      <c r="D534" s="192"/>
      <c r="E534" s="190" t="s">
        <v>3</v>
      </c>
      <c r="F534" s="178">
        <f>SUM(F536)</f>
        <v>14649.35</v>
      </c>
      <c r="G534" s="178">
        <f>SUM(G536)</f>
        <v>0</v>
      </c>
      <c r="H534" s="172">
        <f>SUM(H536)</f>
        <v>4695.76</v>
      </c>
      <c r="I534" s="174">
        <f t="shared" si="53"/>
        <v>32.05439149177267</v>
      </c>
    </row>
    <row r="535" spans="2:9" x14ac:dyDescent="0.25">
      <c r="B535" s="193"/>
      <c r="C535" s="194"/>
      <c r="D535" s="195"/>
      <c r="E535" s="193"/>
      <c r="F535" s="179"/>
      <c r="G535" s="179"/>
      <c r="H535" s="173"/>
      <c r="I535" s="175" t="e">
        <f t="shared" si="53"/>
        <v>#DIV/0!</v>
      </c>
    </row>
    <row r="536" spans="2:9" x14ac:dyDescent="0.25">
      <c r="B536" s="190">
        <v>32</v>
      </c>
      <c r="C536" s="191"/>
      <c r="D536" s="192"/>
      <c r="E536" s="190" t="s">
        <v>12</v>
      </c>
      <c r="F536" s="178">
        <v>14649.35</v>
      </c>
      <c r="G536" s="178">
        <v>0</v>
      </c>
      <c r="H536" s="178">
        <f>SUM(H538+H544+H552+H560)</f>
        <v>4695.76</v>
      </c>
      <c r="I536" s="174">
        <f t="shared" si="53"/>
        <v>32.05439149177267</v>
      </c>
    </row>
    <row r="537" spans="2:9" x14ac:dyDescent="0.25">
      <c r="B537" s="193"/>
      <c r="C537" s="194"/>
      <c r="D537" s="195"/>
      <c r="E537" s="193"/>
      <c r="F537" s="179"/>
      <c r="G537" s="179"/>
      <c r="H537" s="179"/>
      <c r="I537" s="175" t="e">
        <f t="shared" si="53"/>
        <v>#DIV/0!</v>
      </c>
    </row>
    <row r="538" spans="2:9" x14ac:dyDescent="0.25">
      <c r="B538" s="190">
        <v>321</v>
      </c>
      <c r="C538" s="191"/>
      <c r="D538" s="192"/>
      <c r="E538" s="196" t="s">
        <v>27</v>
      </c>
      <c r="F538" s="178"/>
      <c r="G538" s="178"/>
      <c r="H538" s="178">
        <f>SUM(H540:H543)</f>
        <v>123.04</v>
      </c>
      <c r="I538" s="174"/>
    </row>
    <row r="539" spans="2:9" x14ac:dyDescent="0.25">
      <c r="B539" s="193"/>
      <c r="C539" s="194"/>
      <c r="D539" s="195"/>
      <c r="E539" s="197"/>
      <c r="F539" s="179"/>
      <c r="G539" s="179"/>
      <c r="H539" s="179"/>
      <c r="I539" s="175"/>
    </row>
    <row r="540" spans="2:9" ht="15" customHeight="1" x14ac:dyDescent="0.25">
      <c r="B540" s="190">
        <v>3211</v>
      </c>
      <c r="C540" s="191"/>
      <c r="D540" s="192"/>
      <c r="E540" s="190" t="s">
        <v>28</v>
      </c>
      <c r="F540" s="170"/>
      <c r="G540" s="170"/>
      <c r="H540" s="172">
        <v>69.290000000000006</v>
      </c>
      <c r="I540" s="174"/>
    </row>
    <row r="541" spans="2:9" ht="15" customHeight="1" x14ac:dyDescent="0.25">
      <c r="B541" s="193"/>
      <c r="C541" s="194"/>
      <c r="D541" s="195"/>
      <c r="E541" s="193"/>
      <c r="F541" s="171"/>
      <c r="G541" s="171"/>
      <c r="H541" s="173"/>
      <c r="I541" s="175"/>
    </row>
    <row r="542" spans="2:9" ht="15" customHeight="1" x14ac:dyDescent="0.25">
      <c r="B542" s="190">
        <v>3213</v>
      </c>
      <c r="C542" s="191"/>
      <c r="D542" s="192"/>
      <c r="E542" s="190" t="s">
        <v>120</v>
      </c>
      <c r="F542" s="170"/>
      <c r="G542" s="170"/>
      <c r="H542" s="172">
        <v>53.75</v>
      </c>
      <c r="I542" s="174"/>
    </row>
    <row r="543" spans="2:9" x14ac:dyDescent="0.25">
      <c r="B543" s="193"/>
      <c r="C543" s="194"/>
      <c r="D543" s="195"/>
      <c r="E543" s="193"/>
      <c r="F543" s="171"/>
      <c r="G543" s="171"/>
      <c r="H543" s="173"/>
      <c r="I543" s="175"/>
    </row>
    <row r="544" spans="2:9" x14ac:dyDescent="0.25">
      <c r="B544" s="182">
        <v>322</v>
      </c>
      <c r="C544" s="183"/>
      <c r="D544" s="184"/>
      <c r="E544" s="188" t="s">
        <v>209</v>
      </c>
      <c r="F544" s="178"/>
      <c r="G544" s="178"/>
      <c r="H544" s="178">
        <f>SUM(H546:H551)</f>
        <v>2126.2199999999998</v>
      </c>
      <c r="I544" s="174"/>
    </row>
    <row r="545" spans="2:9" x14ac:dyDescent="0.25">
      <c r="B545" s="185"/>
      <c r="C545" s="186"/>
      <c r="D545" s="187"/>
      <c r="E545" s="189"/>
      <c r="F545" s="179"/>
      <c r="G545" s="179"/>
      <c r="H545" s="179"/>
      <c r="I545" s="175"/>
    </row>
    <row r="546" spans="2:9" x14ac:dyDescent="0.25">
      <c r="B546" s="190">
        <v>3221</v>
      </c>
      <c r="C546" s="191"/>
      <c r="D546" s="192"/>
      <c r="E546" s="188" t="s">
        <v>216</v>
      </c>
      <c r="F546" s="170"/>
      <c r="G546" s="170"/>
      <c r="H546" s="172">
        <v>2126.2199999999998</v>
      </c>
      <c r="I546" s="174"/>
    </row>
    <row r="547" spans="2:9" x14ac:dyDescent="0.25">
      <c r="B547" s="193"/>
      <c r="C547" s="194"/>
      <c r="D547" s="195"/>
      <c r="E547" s="189"/>
      <c r="F547" s="171"/>
      <c r="G547" s="171"/>
      <c r="H547" s="173"/>
      <c r="I547" s="175"/>
    </row>
    <row r="548" spans="2:9" x14ac:dyDescent="0.25">
      <c r="B548" s="190">
        <v>3224</v>
      </c>
      <c r="C548" s="191"/>
      <c r="D548" s="192"/>
      <c r="E548" s="188" t="s">
        <v>222</v>
      </c>
      <c r="F548" s="170"/>
      <c r="G548" s="170"/>
      <c r="H548" s="172">
        <v>0</v>
      </c>
      <c r="I548" s="174"/>
    </row>
    <row r="549" spans="2:9" x14ac:dyDescent="0.25">
      <c r="B549" s="193"/>
      <c r="C549" s="194"/>
      <c r="D549" s="195"/>
      <c r="E549" s="189"/>
      <c r="F549" s="171"/>
      <c r="G549" s="171"/>
      <c r="H549" s="173"/>
      <c r="I549" s="175"/>
    </row>
    <row r="550" spans="2:9" x14ac:dyDescent="0.25">
      <c r="B550" s="190">
        <v>3225</v>
      </c>
      <c r="C550" s="191"/>
      <c r="D550" s="192"/>
      <c r="E550" s="188" t="s">
        <v>96</v>
      </c>
      <c r="F550" s="170"/>
      <c r="G550" s="170"/>
      <c r="H550" s="172">
        <v>0</v>
      </c>
      <c r="I550" s="174"/>
    </row>
    <row r="551" spans="2:9" x14ac:dyDescent="0.25">
      <c r="B551" s="193"/>
      <c r="C551" s="194"/>
      <c r="D551" s="195"/>
      <c r="E551" s="189"/>
      <c r="F551" s="171"/>
      <c r="G551" s="171"/>
      <c r="H551" s="173"/>
      <c r="I551" s="175"/>
    </row>
    <row r="552" spans="2:9" x14ac:dyDescent="0.25">
      <c r="B552" s="182">
        <v>323</v>
      </c>
      <c r="C552" s="183"/>
      <c r="D552" s="184"/>
      <c r="E552" s="188" t="s">
        <v>220</v>
      </c>
      <c r="F552" s="178"/>
      <c r="G552" s="178"/>
      <c r="H552" s="178">
        <f>SUM(H554:H559)</f>
        <v>2139</v>
      </c>
      <c r="I552" s="174"/>
    </row>
    <row r="553" spans="2:9" x14ac:dyDescent="0.25">
      <c r="B553" s="185"/>
      <c r="C553" s="186"/>
      <c r="D553" s="187"/>
      <c r="E553" s="189"/>
      <c r="F553" s="179"/>
      <c r="G553" s="179"/>
      <c r="H553" s="179"/>
      <c r="I553" s="175"/>
    </row>
    <row r="554" spans="2:9" x14ac:dyDescent="0.25">
      <c r="B554" s="190">
        <v>3231</v>
      </c>
      <c r="C554" s="191"/>
      <c r="D554" s="192"/>
      <c r="E554" s="188" t="s">
        <v>99</v>
      </c>
      <c r="F554" s="170"/>
      <c r="G554" s="170"/>
      <c r="H554" s="172">
        <v>410</v>
      </c>
      <c r="I554" s="174"/>
    </row>
    <row r="555" spans="2:9" x14ac:dyDescent="0.25">
      <c r="B555" s="193"/>
      <c r="C555" s="194"/>
      <c r="D555" s="195"/>
      <c r="E555" s="189"/>
      <c r="F555" s="171"/>
      <c r="G555" s="171"/>
      <c r="H555" s="173"/>
      <c r="I555" s="175"/>
    </row>
    <row r="556" spans="2:9" x14ac:dyDescent="0.25">
      <c r="B556" s="190">
        <v>3232</v>
      </c>
      <c r="C556" s="191"/>
      <c r="D556" s="192"/>
      <c r="E556" s="188" t="s">
        <v>100</v>
      </c>
      <c r="F556" s="170"/>
      <c r="G556" s="170"/>
      <c r="H556" s="172">
        <v>231.25</v>
      </c>
      <c r="I556" s="174"/>
    </row>
    <row r="557" spans="2:9" x14ac:dyDescent="0.25">
      <c r="B557" s="193"/>
      <c r="C557" s="194"/>
      <c r="D557" s="195"/>
      <c r="E557" s="189"/>
      <c r="F557" s="171"/>
      <c r="G557" s="171"/>
      <c r="H557" s="173"/>
      <c r="I557" s="175"/>
    </row>
    <row r="558" spans="2:9" x14ac:dyDescent="0.25">
      <c r="B558" s="190">
        <v>3239</v>
      </c>
      <c r="C558" s="191"/>
      <c r="D558" s="192"/>
      <c r="E558" s="188" t="s">
        <v>107</v>
      </c>
      <c r="F558" s="170"/>
      <c r="G558" s="170"/>
      <c r="H558" s="172">
        <v>1497.75</v>
      </c>
      <c r="I558" s="174"/>
    </row>
    <row r="559" spans="2:9" x14ac:dyDescent="0.25">
      <c r="B559" s="193"/>
      <c r="C559" s="194"/>
      <c r="D559" s="195"/>
      <c r="E559" s="189"/>
      <c r="F559" s="171"/>
      <c r="G559" s="171"/>
      <c r="H559" s="173"/>
      <c r="I559" s="175"/>
    </row>
    <row r="560" spans="2:9" x14ac:dyDescent="0.25">
      <c r="B560" s="182">
        <v>329</v>
      </c>
      <c r="C560" s="183"/>
      <c r="D560" s="184"/>
      <c r="E560" s="188" t="s">
        <v>208</v>
      </c>
      <c r="F560" s="178"/>
      <c r="G560" s="178"/>
      <c r="H560" s="178">
        <f>SUM(H562)</f>
        <v>307.5</v>
      </c>
      <c r="I560" s="174"/>
    </row>
    <row r="561" spans="2:9" x14ac:dyDescent="0.25">
      <c r="B561" s="185"/>
      <c r="C561" s="186"/>
      <c r="D561" s="187"/>
      <c r="E561" s="189"/>
      <c r="F561" s="179"/>
      <c r="G561" s="179"/>
      <c r="H561" s="179"/>
      <c r="I561" s="175"/>
    </row>
    <row r="562" spans="2:9" x14ac:dyDescent="0.25">
      <c r="B562" s="190">
        <v>3299</v>
      </c>
      <c r="C562" s="191"/>
      <c r="D562" s="192"/>
      <c r="E562" s="188" t="s">
        <v>208</v>
      </c>
      <c r="F562" s="170"/>
      <c r="G562" s="170"/>
      <c r="H562" s="172">
        <v>307.5</v>
      </c>
      <c r="I562" s="174"/>
    </row>
    <row r="563" spans="2:9" x14ac:dyDescent="0.25">
      <c r="B563" s="193"/>
      <c r="C563" s="194"/>
      <c r="D563" s="195"/>
      <c r="E563" s="189"/>
      <c r="F563" s="171"/>
      <c r="G563" s="171"/>
      <c r="H563" s="173"/>
      <c r="I563" s="175"/>
    </row>
    <row r="564" spans="2:9" x14ac:dyDescent="0.25">
      <c r="B564" s="231" t="s">
        <v>184</v>
      </c>
      <c r="C564" s="232"/>
      <c r="D564" s="233"/>
      <c r="E564" s="237" t="s">
        <v>185</v>
      </c>
      <c r="F564" s="206">
        <f>SUM(F566)</f>
        <v>1300</v>
      </c>
      <c r="G564" s="206">
        <f>SUM(G566)</f>
        <v>0</v>
      </c>
      <c r="H564" s="208">
        <f>SUM(H566)</f>
        <v>1300</v>
      </c>
      <c r="I564" s="204">
        <f t="shared" ref="I564:I571" si="54">SUM(H564/F564*100)</f>
        <v>100</v>
      </c>
    </row>
    <row r="565" spans="2:9" x14ac:dyDescent="0.25">
      <c r="B565" s="234"/>
      <c r="C565" s="235"/>
      <c r="D565" s="236"/>
      <c r="E565" s="238"/>
      <c r="F565" s="207"/>
      <c r="G565" s="207"/>
      <c r="H565" s="209"/>
      <c r="I565" s="205" t="e">
        <f t="shared" si="54"/>
        <v>#DIV/0!</v>
      </c>
    </row>
    <row r="566" spans="2:9" ht="15" customHeight="1" x14ac:dyDescent="0.25">
      <c r="B566" s="182" t="s">
        <v>160</v>
      </c>
      <c r="C566" s="183"/>
      <c r="D566" s="184"/>
      <c r="E566" s="182" t="s">
        <v>161</v>
      </c>
      <c r="F566" s="178">
        <f>SUM(F568)</f>
        <v>1300</v>
      </c>
      <c r="G566" s="178">
        <f>SUM(G568)</f>
        <v>0</v>
      </c>
      <c r="H566" s="172">
        <f>SUM(H568)</f>
        <v>1300</v>
      </c>
      <c r="I566" s="174">
        <f t="shared" si="54"/>
        <v>100</v>
      </c>
    </row>
    <row r="567" spans="2:9" ht="15" customHeight="1" x14ac:dyDescent="0.25">
      <c r="B567" s="185"/>
      <c r="C567" s="186"/>
      <c r="D567" s="187"/>
      <c r="E567" s="185"/>
      <c r="F567" s="179"/>
      <c r="G567" s="179"/>
      <c r="H567" s="173"/>
      <c r="I567" s="175" t="e">
        <f t="shared" si="54"/>
        <v>#DIV/0!</v>
      </c>
    </row>
    <row r="568" spans="2:9" ht="15" customHeight="1" x14ac:dyDescent="0.25">
      <c r="B568" s="190">
        <v>3</v>
      </c>
      <c r="C568" s="191"/>
      <c r="D568" s="192"/>
      <c r="E568" s="190" t="s">
        <v>3</v>
      </c>
      <c r="F568" s="178">
        <f>SUM(F570)</f>
        <v>1300</v>
      </c>
      <c r="G568" s="178">
        <f>SUM(G570)</f>
        <v>0</v>
      </c>
      <c r="H568" s="178">
        <f t="shared" ref="H568" si="55">SUM(H570)</f>
        <v>1300</v>
      </c>
      <c r="I568" s="174">
        <f t="shared" si="54"/>
        <v>100</v>
      </c>
    </row>
    <row r="569" spans="2:9" ht="15" customHeight="1" x14ac:dyDescent="0.25">
      <c r="B569" s="193"/>
      <c r="C569" s="194"/>
      <c r="D569" s="195"/>
      <c r="E569" s="193"/>
      <c r="F569" s="179"/>
      <c r="G569" s="179"/>
      <c r="H569" s="179"/>
      <c r="I569" s="175" t="e">
        <f t="shared" si="54"/>
        <v>#DIV/0!</v>
      </c>
    </row>
    <row r="570" spans="2:9" x14ac:dyDescent="0.25">
      <c r="B570" s="190">
        <v>32</v>
      </c>
      <c r="C570" s="191"/>
      <c r="D570" s="192"/>
      <c r="E570" s="190" t="s">
        <v>12</v>
      </c>
      <c r="F570" s="178">
        <v>1300</v>
      </c>
      <c r="G570" s="178">
        <v>0</v>
      </c>
      <c r="H570" s="172">
        <f>SUM(H572+H576)</f>
        <v>1300</v>
      </c>
      <c r="I570" s="174">
        <f t="shared" si="54"/>
        <v>100</v>
      </c>
    </row>
    <row r="571" spans="2:9" x14ac:dyDescent="0.25">
      <c r="B571" s="193"/>
      <c r="C571" s="194"/>
      <c r="D571" s="195"/>
      <c r="E571" s="193"/>
      <c r="F571" s="179"/>
      <c r="G571" s="179"/>
      <c r="H571" s="173"/>
      <c r="I571" s="175" t="e">
        <f t="shared" si="54"/>
        <v>#DIV/0!</v>
      </c>
    </row>
    <row r="572" spans="2:9" x14ac:dyDescent="0.25">
      <c r="B572" s="190">
        <v>321</v>
      </c>
      <c r="C572" s="191"/>
      <c r="D572" s="192"/>
      <c r="E572" s="196" t="s">
        <v>27</v>
      </c>
      <c r="F572" s="178"/>
      <c r="G572" s="178"/>
      <c r="H572" s="178">
        <f>SUM(H574)</f>
        <v>223.75</v>
      </c>
      <c r="I572" s="174"/>
    </row>
    <row r="573" spans="2:9" x14ac:dyDescent="0.25">
      <c r="B573" s="193"/>
      <c r="C573" s="194"/>
      <c r="D573" s="195"/>
      <c r="E573" s="197"/>
      <c r="F573" s="179"/>
      <c r="G573" s="179"/>
      <c r="H573" s="179"/>
      <c r="I573" s="175"/>
    </row>
    <row r="574" spans="2:9" ht="15" customHeight="1" x14ac:dyDescent="0.25">
      <c r="B574" s="190">
        <v>3211</v>
      </c>
      <c r="C574" s="191"/>
      <c r="D574" s="192"/>
      <c r="E574" s="190" t="s">
        <v>28</v>
      </c>
      <c r="F574" s="170"/>
      <c r="G574" s="170"/>
      <c r="H574" s="172">
        <v>223.75</v>
      </c>
      <c r="I574" s="174"/>
    </row>
    <row r="575" spans="2:9" ht="15" customHeight="1" x14ac:dyDescent="0.25">
      <c r="B575" s="193"/>
      <c r="C575" s="194"/>
      <c r="D575" s="195"/>
      <c r="E575" s="193"/>
      <c r="F575" s="171"/>
      <c r="G575" s="171"/>
      <c r="H575" s="173"/>
      <c r="I575" s="175"/>
    </row>
    <row r="576" spans="2:9" ht="30" customHeight="1" x14ac:dyDescent="0.25">
      <c r="B576" s="201">
        <v>323</v>
      </c>
      <c r="C576" s="201"/>
      <c r="D576" s="201"/>
      <c r="E576" s="89" t="s">
        <v>121</v>
      </c>
      <c r="F576" s="31"/>
      <c r="G576" s="31"/>
      <c r="H576" s="104">
        <f>SUM(H577:H578)</f>
        <v>1076.25</v>
      </c>
      <c r="I576" s="104"/>
    </row>
    <row r="577" spans="2:9" ht="30" customHeight="1" x14ac:dyDescent="0.25">
      <c r="B577" s="201">
        <v>3231</v>
      </c>
      <c r="C577" s="201"/>
      <c r="D577" s="201"/>
      <c r="E577" s="101" t="s">
        <v>99</v>
      </c>
      <c r="F577" s="31"/>
      <c r="G577" s="31"/>
      <c r="H577" s="104">
        <v>580</v>
      </c>
      <c r="I577" s="104"/>
    </row>
    <row r="578" spans="2:9" ht="30" customHeight="1" x14ac:dyDescent="0.25">
      <c r="B578" s="201">
        <v>3239</v>
      </c>
      <c r="C578" s="201"/>
      <c r="D578" s="201"/>
      <c r="E578" s="101" t="s">
        <v>107</v>
      </c>
      <c r="F578" s="31"/>
      <c r="G578" s="31"/>
      <c r="H578" s="104">
        <v>496.25</v>
      </c>
      <c r="I578" s="104"/>
    </row>
    <row r="579" spans="2:9" x14ac:dyDescent="0.25">
      <c r="B579" s="231" t="s">
        <v>186</v>
      </c>
      <c r="C579" s="232"/>
      <c r="D579" s="233"/>
      <c r="E579" s="276" t="s">
        <v>187</v>
      </c>
      <c r="F579" s="206">
        <f>SUM(F581+F603+F619+F635+F645+F665)</f>
        <v>43946.96</v>
      </c>
      <c r="G579" s="206">
        <f>SUM(G581+G603+G619+G635+G645+G665)</f>
        <v>0</v>
      </c>
      <c r="H579" s="208">
        <f>SUM(H581+H603+H619+H635+H645+H655)</f>
        <v>29779.25</v>
      </c>
      <c r="I579" s="204">
        <f t="shared" ref="I579:I586" si="56">SUM(H579/F579*100)</f>
        <v>67.761797403051318</v>
      </c>
    </row>
    <row r="580" spans="2:9" x14ac:dyDescent="0.25">
      <c r="B580" s="234"/>
      <c r="C580" s="235"/>
      <c r="D580" s="236"/>
      <c r="E580" s="277"/>
      <c r="F580" s="207"/>
      <c r="G580" s="207"/>
      <c r="H580" s="209"/>
      <c r="I580" s="205" t="e">
        <f t="shared" si="56"/>
        <v>#DIV/0!</v>
      </c>
    </row>
    <row r="581" spans="2:9" x14ac:dyDescent="0.25">
      <c r="B581" s="182" t="s">
        <v>156</v>
      </c>
      <c r="C581" s="183"/>
      <c r="D581" s="184"/>
      <c r="E581" s="182" t="s">
        <v>157</v>
      </c>
      <c r="F581" s="178">
        <f>SUM(F583)</f>
        <v>26596.959999999999</v>
      </c>
      <c r="G581" s="178">
        <f>SUM(G583)</f>
        <v>0</v>
      </c>
      <c r="H581" s="172">
        <f>SUM(H583)</f>
        <v>26596.960000000003</v>
      </c>
      <c r="I581" s="174">
        <f t="shared" si="56"/>
        <v>100.00000000000003</v>
      </c>
    </row>
    <row r="582" spans="2:9" x14ac:dyDescent="0.25">
      <c r="B582" s="185"/>
      <c r="C582" s="186"/>
      <c r="D582" s="187"/>
      <c r="E582" s="185"/>
      <c r="F582" s="179"/>
      <c r="G582" s="179"/>
      <c r="H582" s="173"/>
      <c r="I582" s="175" t="e">
        <f t="shared" si="56"/>
        <v>#DIV/0!</v>
      </c>
    </row>
    <row r="583" spans="2:9" x14ac:dyDescent="0.25">
      <c r="B583" s="190">
        <v>4</v>
      </c>
      <c r="C583" s="191"/>
      <c r="D583" s="192"/>
      <c r="E583" s="190" t="s">
        <v>5</v>
      </c>
      <c r="F583" s="178">
        <f>SUM(F585)</f>
        <v>26596.959999999999</v>
      </c>
      <c r="G583" s="178">
        <f>SUM(G585)</f>
        <v>0</v>
      </c>
      <c r="H583" s="172">
        <f>SUM(H585)</f>
        <v>26596.960000000003</v>
      </c>
      <c r="I583" s="174">
        <f t="shared" si="56"/>
        <v>100.00000000000003</v>
      </c>
    </row>
    <row r="584" spans="2:9" x14ac:dyDescent="0.25">
      <c r="B584" s="193"/>
      <c r="C584" s="194"/>
      <c r="D584" s="195"/>
      <c r="E584" s="193"/>
      <c r="F584" s="179"/>
      <c r="G584" s="179"/>
      <c r="H584" s="173"/>
      <c r="I584" s="175" t="e">
        <f t="shared" si="56"/>
        <v>#DIV/0!</v>
      </c>
    </row>
    <row r="585" spans="2:9" x14ac:dyDescent="0.25">
      <c r="B585" s="190">
        <v>42</v>
      </c>
      <c r="C585" s="191"/>
      <c r="D585" s="192"/>
      <c r="E585" s="190" t="s">
        <v>188</v>
      </c>
      <c r="F585" s="178">
        <v>26596.959999999999</v>
      </c>
      <c r="G585" s="178">
        <v>0</v>
      </c>
      <c r="H585" s="172">
        <f>SUM(H587+H595+H599)</f>
        <v>26596.960000000003</v>
      </c>
      <c r="I585" s="174">
        <f t="shared" si="56"/>
        <v>100.00000000000003</v>
      </c>
    </row>
    <row r="586" spans="2:9" x14ac:dyDescent="0.25">
      <c r="B586" s="193"/>
      <c r="C586" s="194"/>
      <c r="D586" s="195"/>
      <c r="E586" s="193"/>
      <c r="F586" s="179"/>
      <c r="G586" s="179"/>
      <c r="H586" s="173"/>
      <c r="I586" s="175" t="e">
        <f t="shared" si="56"/>
        <v>#DIV/0!</v>
      </c>
    </row>
    <row r="587" spans="2:9" x14ac:dyDescent="0.25">
      <c r="B587" s="190">
        <v>422</v>
      </c>
      <c r="C587" s="191"/>
      <c r="D587" s="192"/>
      <c r="E587" s="202" t="s">
        <v>217</v>
      </c>
      <c r="F587" s="170"/>
      <c r="G587" s="170"/>
      <c r="H587" s="172">
        <f>SUM(H589:H594)</f>
        <v>25602.040000000005</v>
      </c>
      <c r="I587" s="174"/>
    </row>
    <row r="588" spans="2:9" x14ac:dyDescent="0.25">
      <c r="B588" s="193"/>
      <c r="C588" s="194"/>
      <c r="D588" s="195"/>
      <c r="E588" s="203"/>
      <c r="F588" s="171"/>
      <c r="G588" s="171"/>
      <c r="H588" s="173"/>
      <c r="I588" s="175"/>
    </row>
    <row r="589" spans="2:9" x14ac:dyDescent="0.25">
      <c r="B589" s="190">
        <v>4221</v>
      </c>
      <c r="C589" s="191"/>
      <c r="D589" s="192"/>
      <c r="E589" s="190" t="s">
        <v>128</v>
      </c>
      <c r="F589" s="170"/>
      <c r="G589" s="170"/>
      <c r="H589" s="172">
        <v>19449.830000000002</v>
      </c>
      <c r="I589" s="174"/>
    </row>
    <row r="590" spans="2:9" x14ac:dyDescent="0.25">
      <c r="B590" s="193"/>
      <c r="C590" s="194"/>
      <c r="D590" s="195"/>
      <c r="E590" s="193"/>
      <c r="F590" s="171"/>
      <c r="G590" s="171"/>
      <c r="H590" s="173"/>
      <c r="I590" s="175"/>
    </row>
    <row r="591" spans="2:9" x14ac:dyDescent="0.25">
      <c r="B591" s="190">
        <v>4223</v>
      </c>
      <c r="C591" s="191"/>
      <c r="D591" s="192"/>
      <c r="E591" s="190" t="s">
        <v>129</v>
      </c>
      <c r="F591" s="170"/>
      <c r="G591" s="170"/>
      <c r="H591" s="172">
        <v>1387.58</v>
      </c>
      <c r="I591" s="174"/>
    </row>
    <row r="592" spans="2:9" x14ac:dyDescent="0.25">
      <c r="B592" s="193"/>
      <c r="C592" s="194"/>
      <c r="D592" s="195"/>
      <c r="E592" s="193"/>
      <c r="F592" s="171"/>
      <c r="G592" s="171"/>
      <c r="H592" s="173"/>
      <c r="I592" s="175"/>
    </row>
    <row r="593" spans="2:9" x14ac:dyDescent="0.25">
      <c r="B593" s="190">
        <v>4227</v>
      </c>
      <c r="C593" s="191"/>
      <c r="D593" s="192"/>
      <c r="E593" s="190" t="s">
        <v>256</v>
      </c>
      <c r="F593" s="170"/>
      <c r="G593" s="170"/>
      <c r="H593" s="172">
        <v>4764.63</v>
      </c>
      <c r="I593" s="174"/>
    </row>
    <row r="594" spans="2:9" x14ac:dyDescent="0.25">
      <c r="B594" s="193"/>
      <c r="C594" s="194"/>
      <c r="D594" s="195"/>
      <c r="E594" s="193"/>
      <c r="F594" s="171"/>
      <c r="G594" s="171"/>
      <c r="H594" s="173"/>
      <c r="I594" s="175"/>
    </row>
    <row r="595" spans="2:9" x14ac:dyDescent="0.25">
      <c r="B595" s="190">
        <v>424</v>
      </c>
      <c r="C595" s="191"/>
      <c r="D595" s="192"/>
      <c r="E595" s="202" t="s">
        <v>215</v>
      </c>
      <c r="F595" s="170"/>
      <c r="G595" s="170"/>
      <c r="H595" s="172">
        <f>SUM(H597)</f>
        <v>994.92</v>
      </c>
      <c r="I595" s="174"/>
    </row>
    <row r="596" spans="2:9" x14ac:dyDescent="0.25">
      <c r="B596" s="193"/>
      <c r="C596" s="194"/>
      <c r="D596" s="195"/>
      <c r="E596" s="203"/>
      <c r="F596" s="171"/>
      <c r="G596" s="171"/>
      <c r="H596" s="173"/>
      <c r="I596" s="175"/>
    </row>
    <row r="597" spans="2:9" x14ac:dyDescent="0.25">
      <c r="B597" s="190">
        <v>4241</v>
      </c>
      <c r="C597" s="191"/>
      <c r="D597" s="192"/>
      <c r="E597" s="190" t="s">
        <v>214</v>
      </c>
      <c r="F597" s="170"/>
      <c r="G597" s="170"/>
      <c r="H597" s="172">
        <v>994.92</v>
      </c>
      <c r="I597" s="174"/>
    </row>
    <row r="598" spans="2:9" x14ac:dyDescent="0.25">
      <c r="B598" s="193"/>
      <c r="C598" s="194"/>
      <c r="D598" s="195"/>
      <c r="E598" s="193"/>
      <c r="F598" s="171"/>
      <c r="G598" s="171"/>
      <c r="H598" s="173"/>
      <c r="I598" s="175"/>
    </row>
    <row r="599" spans="2:9" ht="15" hidden="1" customHeight="1" x14ac:dyDescent="0.25">
      <c r="B599" s="190">
        <v>426</v>
      </c>
      <c r="C599" s="191"/>
      <c r="D599" s="192"/>
      <c r="E599" s="202" t="s">
        <v>136</v>
      </c>
      <c r="F599" s="170"/>
      <c r="G599" s="170"/>
      <c r="H599" s="172"/>
      <c r="I599" s="174"/>
    </row>
    <row r="600" spans="2:9" ht="15" hidden="1" customHeight="1" x14ac:dyDescent="0.25">
      <c r="B600" s="193"/>
      <c r="C600" s="194"/>
      <c r="D600" s="195"/>
      <c r="E600" s="203"/>
      <c r="F600" s="171"/>
      <c r="G600" s="171"/>
      <c r="H600" s="173"/>
      <c r="I600" s="175"/>
    </row>
    <row r="601" spans="2:9" ht="15" hidden="1" customHeight="1" x14ac:dyDescent="0.25">
      <c r="B601" s="190">
        <v>4262</v>
      </c>
      <c r="C601" s="191"/>
      <c r="D601" s="192"/>
      <c r="E601" s="190" t="s">
        <v>218</v>
      </c>
      <c r="F601" s="170"/>
      <c r="G601" s="170"/>
      <c r="H601" s="172"/>
      <c r="I601" s="174"/>
    </row>
    <row r="602" spans="2:9" ht="15" hidden="1" customHeight="1" x14ac:dyDescent="0.25">
      <c r="B602" s="193"/>
      <c r="C602" s="194"/>
      <c r="D602" s="195"/>
      <c r="E602" s="193"/>
      <c r="F602" s="171"/>
      <c r="G602" s="171"/>
      <c r="H602" s="173"/>
      <c r="I602" s="175"/>
    </row>
    <row r="603" spans="2:9" hidden="1" x14ac:dyDescent="0.25">
      <c r="B603" s="182" t="s">
        <v>176</v>
      </c>
      <c r="C603" s="183"/>
      <c r="D603" s="184"/>
      <c r="E603" s="182" t="s">
        <v>177</v>
      </c>
      <c r="F603" s="178">
        <f>SUM(F605)</f>
        <v>0</v>
      </c>
      <c r="G603" s="178">
        <f>SUM(G605)</f>
        <v>0</v>
      </c>
      <c r="H603" s="172">
        <f>SUM(H605)</f>
        <v>0</v>
      </c>
      <c r="I603" s="174" t="e">
        <f t="shared" ref="I603:I624" si="57">SUM(H603/F603*100)</f>
        <v>#DIV/0!</v>
      </c>
    </row>
    <row r="604" spans="2:9" hidden="1" x14ac:dyDescent="0.25">
      <c r="B604" s="185"/>
      <c r="C604" s="186"/>
      <c r="D604" s="187"/>
      <c r="E604" s="185"/>
      <c r="F604" s="179"/>
      <c r="G604" s="179"/>
      <c r="H604" s="173"/>
      <c r="I604" s="175" t="e">
        <f t="shared" si="57"/>
        <v>#DIV/0!</v>
      </c>
    </row>
    <row r="605" spans="2:9" hidden="1" x14ac:dyDescent="0.25">
      <c r="B605" s="190">
        <v>4</v>
      </c>
      <c r="C605" s="191"/>
      <c r="D605" s="192"/>
      <c r="E605" s="190" t="s">
        <v>5</v>
      </c>
      <c r="F605" s="178">
        <f>SUM(F607)</f>
        <v>0</v>
      </c>
      <c r="G605" s="178">
        <f>SUM(G607)</f>
        <v>0</v>
      </c>
      <c r="H605" s="172">
        <f>SUM(H607)</f>
        <v>0</v>
      </c>
      <c r="I605" s="174" t="e">
        <f t="shared" si="57"/>
        <v>#DIV/0!</v>
      </c>
    </row>
    <row r="606" spans="2:9" hidden="1" x14ac:dyDescent="0.25">
      <c r="B606" s="193"/>
      <c r="C606" s="194"/>
      <c r="D606" s="195"/>
      <c r="E606" s="193"/>
      <c r="F606" s="179"/>
      <c r="G606" s="179"/>
      <c r="H606" s="173"/>
      <c r="I606" s="175" t="e">
        <f t="shared" si="57"/>
        <v>#DIV/0!</v>
      </c>
    </row>
    <row r="607" spans="2:9" hidden="1" x14ac:dyDescent="0.25">
      <c r="B607" s="190">
        <v>42</v>
      </c>
      <c r="C607" s="191"/>
      <c r="D607" s="192"/>
      <c r="E607" s="190" t="s">
        <v>188</v>
      </c>
      <c r="F607" s="178">
        <v>0</v>
      </c>
      <c r="G607" s="178">
        <v>0</v>
      </c>
      <c r="H607" s="172">
        <f>SUM(H609+H615)</f>
        <v>0</v>
      </c>
      <c r="I607" s="174" t="e">
        <f t="shared" si="57"/>
        <v>#DIV/0!</v>
      </c>
    </row>
    <row r="608" spans="2:9" hidden="1" x14ac:dyDescent="0.25">
      <c r="B608" s="193"/>
      <c r="C608" s="194"/>
      <c r="D608" s="195"/>
      <c r="E608" s="193"/>
      <c r="F608" s="179"/>
      <c r="G608" s="179"/>
      <c r="H608" s="173"/>
      <c r="I608" s="175" t="e">
        <f t="shared" si="57"/>
        <v>#DIV/0!</v>
      </c>
    </row>
    <row r="609" spans="2:9" ht="15" hidden="1" customHeight="1" x14ac:dyDescent="0.25">
      <c r="B609" s="190">
        <v>422</v>
      </c>
      <c r="C609" s="191"/>
      <c r="D609" s="192"/>
      <c r="E609" s="202" t="s">
        <v>217</v>
      </c>
      <c r="F609" s="170"/>
      <c r="G609" s="170"/>
      <c r="H609" s="172"/>
      <c r="I609" s="174" t="e">
        <f t="shared" si="57"/>
        <v>#DIV/0!</v>
      </c>
    </row>
    <row r="610" spans="2:9" ht="15" hidden="1" customHeight="1" x14ac:dyDescent="0.25">
      <c r="B610" s="193"/>
      <c r="C610" s="194"/>
      <c r="D610" s="195"/>
      <c r="E610" s="203"/>
      <c r="F610" s="171"/>
      <c r="G610" s="171"/>
      <c r="H610" s="173"/>
      <c r="I610" s="175" t="e">
        <f t="shared" si="57"/>
        <v>#DIV/0!</v>
      </c>
    </row>
    <row r="611" spans="2:9" ht="15" hidden="1" customHeight="1" x14ac:dyDescent="0.25">
      <c r="B611" s="190">
        <v>4221</v>
      </c>
      <c r="C611" s="191"/>
      <c r="D611" s="192"/>
      <c r="E611" s="190" t="s">
        <v>128</v>
      </c>
      <c r="F611" s="170"/>
      <c r="G611" s="170"/>
      <c r="H611" s="172"/>
      <c r="I611" s="174" t="e">
        <f t="shared" si="57"/>
        <v>#DIV/0!</v>
      </c>
    </row>
    <row r="612" spans="2:9" ht="15" hidden="1" customHeight="1" x14ac:dyDescent="0.25">
      <c r="B612" s="193"/>
      <c r="C612" s="194"/>
      <c r="D612" s="195"/>
      <c r="E612" s="193"/>
      <c r="F612" s="171"/>
      <c r="G612" s="171"/>
      <c r="H612" s="173"/>
      <c r="I612" s="175" t="e">
        <f t="shared" si="57"/>
        <v>#DIV/0!</v>
      </c>
    </row>
    <row r="613" spans="2:9" ht="15" hidden="1" customHeight="1" x14ac:dyDescent="0.25">
      <c r="B613" s="190">
        <v>4226</v>
      </c>
      <c r="C613" s="191"/>
      <c r="D613" s="192"/>
      <c r="E613" s="190" t="s">
        <v>130</v>
      </c>
      <c r="F613" s="170"/>
      <c r="G613" s="170"/>
      <c r="H613" s="172"/>
      <c r="I613" s="174" t="e">
        <f t="shared" si="57"/>
        <v>#DIV/0!</v>
      </c>
    </row>
    <row r="614" spans="2:9" ht="15" hidden="1" customHeight="1" x14ac:dyDescent="0.25">
      <c r="B614" s="193"/>
      <c r="C614" s="194"/>
      <c r="D614" s="195"/>
      <c r="E614" s="193"/>
      <c r="F614" s="171"/>
      <c r="G614" s="171"/>
      <c r="H614" s="173"/>
      <c r="I614" s="175" t="e">
        <f t="shared" si="57"/>
        <v>#DIV/0!</v>
      </c>
    </row>
    <row r="615" spans="2:9" ht="15" hidden="1" customHeight="1" x14ac:dyDescent="0.25">
      <c r="B615" s="190">
        <v>424</v>
      </c>
      <c r="C615" s="191"/>
      <c r="D615" s="192"/>
      <c r="E615" s="202" t="s">
        <v>215</v>
      </c>
      <c r="F615" s="178"/>
      <c r="G615" s="178"/>
      <c r="H615" s="178"/>
      <c r="I615" s="174" t="e">
        <f t="shared" si="57"/>
        <v>#DIV/0!</v>
      </c>
    </row>
    <row r="616" spans="2:9" ht="15" hidden="1" customHeight="1" x14ac:dyDescent="0.25">
      <c r="B616" s="193"/>
      <c r="C616" s="194"/>
      <c r="D616" s="195"/>
      <c r="E616" s="203"/>
      <c r="F616" s="179"/>
      <c r="G616" s="179"/>
      <c r="H616" s="179"/>
      <c r="I616" s="175" t="e">
        <f t="shared" si="57"/>
        <v>#DIV/0!</v>
      </c>
    </row>
    <row r="617" spans="2:9" ht="15" hidden="1" customHeight="1" x14ac:dyDescent="0.25">
      <c r="B617" s="190">
        <v>4241</v>
      </c>
      <c r="C617" s="191"/>
      <c r="D617" s="192"/>
      <c r="E617" s="190" t="s">
        <v>214</v>
      </c>
      <c r="F617" s="170"/>
      <c r="G617" s="170"/>
      <c r="H617" s="172"/>
      <c r="I617" s="174" t="e">
        <f t="shared" si="57"/>
        <v>#DIV/0!</v>
      </c>
    </row>
    <row r="618" spans="2:9" ht="15" hidden="1" customHeight="1" x14ac:dyDescent="0.25">
      <c r="B618" s="193"/>
      <c r="C618" s="194"/>
      <c r="D618" s="195"/>
      <c r="E618" s="193"/>
      <c r="F618" s="171"/>
      <c r="G618" s="171"/>
      <c r="H618" s="173"/>
      <c r="I618" s="175" t="e">
        <f t="shared" si="57"/>
        <v>#DIV/0!</v>
      </c>
    </row>
    <row r="619" spans="2:9" x14ac:dyDescent="0.25">
      <c r="B619" s="182" t="s">
        <v>251</v>
      </c>
      <c r="C619" s="183"/>
      <c r="D619" s="184"/>
      <c r="E619" s="182" t="s">
        <v>177</v>
      </c>
      <c r="F619" s="178">
        <f>SUM(F621)</f>
        <v>10000</v>
      </c>
      <c r="G619" s="178">
        <f>SUM(G621)</f>
        <v>0</v>
      </c>
      <c r="H619" s="172">
        <f>SUM(H621)</f>
        <v>1771.03</v>
      </c>
      <c r="I619" s="174">
        <f t="shared" si="57"/>
        <v>17.7103</v>
      </c>
    </row>
    <row r="620" spans="2:9" x14ac:dyDescent="0.25">
      <c r="B620" s="185"/>
      <c r="C620" s="186"/>
      <c r="D620" s="187"/>
      <c r="E620" s="185"/>
      <c r="F620" s="179"/>
      <c r="G620" s="179"/>
      <c r="H620" s="173"/>
      <c r="I620" s="175" t="e">
        <f t="shared" si="57"/>
        <v>#DIV/0!</v>
      </c>
    </row>
    <row r="621" spans="2:9" x14ac:dyDescent="0.25">
      <c r="B621" s="190">
        <v>4</v>
      </c>
      <c r="C621" s="191"/>
      <c r="D621" s="192"/>
      <c r="E621" s="190" t="s">
        <v>5</v>
      </c>
      <c r="F621" s="178">
        <f>SUM(F623)</f>
        <v>10000</v>
      </c>
      <c r="G621" s="178">
        <f>SUM(G623)</f>
        <v>0</v>
      </c>
      <c r="H621" s="172">
        <f>SUM(H623)</f>
        <v>1771.03</v>
      </c>
      <c r="I621" s="174">
        <f t="shared" si="57"/>
        <v>17.7103</v>
      </c>
    </row>
    <row r="622" spans="2:9" x14ac:dyDescent="0.25">
      <c r="B622" s="193"/>
      <c r="C622" s="194"/>
      <c r="D622" s="195"/>
      <c r="E622" s="193"/>
      <c r="F622" s="179"/>
      <c r="G622" s="179"/>
      <c r="H622" s="173"/>
      <c r="I622" s="175" t="e">
        <f t="shared" si="57"/>
        <v>#DIV/0!</v>
      </c>
    </row>
    <row r="623" spans="2:9" x14ac:dyDescent="0.25">
      <c r="B623" s="190">
        <v>42</v>
      </c>
      <c r="C623" s="191"/>
      <c r="D623" s="192"/>
      <c r="E623" s="190" t="s">
        <v>188</v>
      </c>
      <c r="F623" s="178">
        <v>10000</v>
      </c>
      <c r="G623" s="178">
        <v>0</v>
      </c>
      <c r="H623" s="172">
        <f>SUM(H625+H631)</f>
        <v>1771.03</v>
      </c>
      <c r="I623" s="174">
        <f t="shared" si="57"/>
        <v>17.7103</v>
      </c>
    </row>
    <row r="624" spans="2:9" x14ac:dyDescent="0.25">
      <c r="B624" s="193"/>
      <c r="C624" s="194"/>
      <c r="D624" s="195"/>
      <c r="E624" s="193"/>
      <c r="F624" s="179"/>
      <c r="G624" s="179"/>
      <c r="H624" s="173"/>
      <c r="I624" s="175" t="e">
        <f t="shared" si="57"/>
        <v>#DIV/0!</v>
      </c>
    </row>
    <row r="625" spans="2:9" x14ac:dyDescent="0.25">
      <c r="B625" s="190">
        <v>422</v>
      </c>
      <c r="C625" s="191"/>
      <c r="D625" s="192"/>
      <c r="E625" s="202" t="s">
        <v>217</v>
      </c>
      <c r="F625" s="170"/>
      <c r="G625" s="170"/>
      <c r="H625" s="172">
        <f>SUM(H627:H630)</f>
        <v>1566.69</v>
      </c>
      <c r="I625" s="174"/>
    </row>
    <row r="626" spans="2:9" x14ac:dyDescent="0.25">
      <c r="B626" s="193"/>
      <c r="C626" s="194"/>
      <c r="D626" s="195"/>
      <c r="E626" s="203"/>
      <c r="F626" s="171"/>
      <c r="G626" s="171"/>
      <c r="H626" s="173"/>
      <c r="I626" s="175"/>
    </row>
    <row r="627" spans="2:9" x14ac:dyDescent="0.25">
      <c r="B627" s="190">
        <v>4221</v>
      </c>
      <c r="C627" s="191"/>
      <c r="D627" s="192"/>
      <c r="E627" s="190" t="s">
        <v>128</v>
      </c>
      <c r="F627" s="170"/>
      <c r="G627" s="170"/>
      <c r="H627" s="172">
        <v>395.8</v>
      </c>
      <c r="I627" s="174"/>
    </row>
    <row r="628" spans="2:9" x14ac:dyDescent="0.25">
      <c r="B628" s="193"/>
      <c r="C628" s="194"/>
      <c r="D628" s="195"/>
      <c r="E628" s="193"/>
      <c r="F628" s="171"/>
      <c r="G628" s="171"/>
      <c r="H628" s="173"/>
      <c r="I628" s="175"/>
    </row>
    <row r="629" spans="2:9" x14ac:dyDescent="0.25">
      <c r="B629" s="190">
        <v>4226</v>
      </c>
      <c r="C629" s="191"/>
      <c r="D629" s="192"/>
      <c r="E629" s="190" t="s">
        <v>130</v>
      </c>
      <c r="F629" s="170"/>
      <c r="G629" s="170"/>
      <c r="H629" s="172">
        <v>1170.8900000000001</v>
      </c>
      <c r="I629" s="174"/>
    </row>
    <row r="630" spans="2:9" x14ac:dyDescent="0.25">
      <c r="B630" s="193"/>
      <c r="C630" s="194"/>
      <c r="D630" s="195"/>
      <c r="E630" s="193"/>
      <c r="F630" s="171"/>
      <c r="G630" s="171"/>
      <c r="H630" s="173"/>
      <c r="I630" s="175"/>
    </row>
    <row r="631" spans="2:9" x14ac:dyDescent="0.25">
      <c r="B631" s="190">
        <v>424</v>
      </c>
      <c r="C631" s="191"/>
      <c r="D631" s="192"/>
      <c r="E631" s="202" t="s">
        <v>215</v>
      </c>
      <c r="F631" s="178"/>
      <c r="G631" s="178"/>
      <c r="H631" s="178">
        <f>SUM(H633)</f>
        <v>204.34</v>
      </c>
      <c r="I631" s="174"/>
    </row>
    <row r="632" spans="2:9" x14ac:dyDescent="0.25">
      <c r="B632" s="193"/>
      <c r="C632" s="194"/>
      <c r="D632" s="195"/>
      <c r="E632" s="203"/>
      <c r="F632" s="179"/>
      <c r="G632" s="179"/>
      <c r="H632" s="179"/>
      <c r="I632" s="175"/>
    </row>
    <row r="633" spans="2:9" x14ac:dyDescent="0.25">
      <c r="B633" s="190">
        <v>4241</v>
      </c>
      <c r="C633" s="191"/>
      <c r="D633" s="192"/>
      <c r="E633" s="190" t="s">
        <v>214</v>
      </c>
      <c r="F633" s="170"/>
      <c r="G633" s="170"/>
      <c r="H633" s="172">
        <v>204.34</v>
      </c>
      <c r="I633" s="174"/>
    </row>
    <row r="634" spans="2:9" x14ac:dyDescent="0.25">
      <c r="B634" s="193"/>
      <c r="C634" s="194"/>
      <c r="D634" s="195"/>
      <c r="E634" s="193"/>
      <c r="F634" s="171"/>
      <c r="G634" s="171"/>
      <c r="H634" s="173"/>
      <c r="I634" s="175"/>
    </row>
    <row r="635" spans="2:9" x14ac:dyDescent="0.25">
      <c r="B635" s="182" t="s">
        <v>160</v>
      </c>
      <c r="C635" s="183"/>
      <c r="D635" s="184"/>
      <c r="E635" s="182" t="s">
        <v>161</v>
      </c>
      <c r="F635" s="178">
        <f>SUM(F637)</f>
        <v>650</v>
      </c>
      <c r="G635" s="178">
        <f>SUM(G637)</f>
        <v>0</v>
      </c>
      <c r="H635" s="172">
        <f>SUM(H637)</f>
        <v>570</v>
      </c>
      <c r="I635" s="174">
        <f t="shared" ref="I635:I640" si="58">SUM(H635/F635*100)</f>
        <v>87.692307692307693</v>
      </c>
    </row>
    <row r="636" spans="2:9" x14ac:dyDescent="0.25">
      <c r="B636" s="185"/>
      <c r="C636" s="186"/>
      <c r="D636" s="187"/>
      <c r="E636" s="185"/>
      <c r="F636" s="179"/>
      <c r="G636" s="179"/>
      <c r="H636" s="173"/>
      <c r="I636" s="175" t="e">
        <f t="shared" si="58"/>
        <v>#DIV/0!</v>
      </c>
    </row>
    <row r="637" spans="2:9" x14ac:dyDescent="0.25">
      <c r="B637" s="190">
        <v>4</v>
      </c>
      <c r="C637" s="191"/>
      <c r="D637" s="192"/>
      <c r="E637" s="190" t="s">
        <v>5</v>
      </c>
      <c r="F637" s="178">
        <f>SUM(F639)</f>
        <v>650</v>
      </c>
      <c r="G637" s="178">
        <f>SUM(G639)</f>
        <v>0</v>
      </c>
      <c r="H637" s="178">
        <f t="shared" ref="H637" si="59">SUM(H639)</f>
        <v>570</v>
      </c>
      <c r="I637" s="174">
        <f t="shared" si="58"/>
        <v>87.692307692307693</v>
      </c>
    </row>
    <row r="638" spans="2:9" x14ac:dyDescent="0.25">
      <c r="B638" s="193"/>
      <c r="C638" s="194"/>
      <c r="D638" s="195"/>
      <c r="E638" s="193"/>
      <c r="F638" s="179"/>
      <c r="G638" s="179"/>
      <c r="H638" s="179"/>
      <c r="I638" s="175" t="e">
        <f t="shared" si="58"/>
        <v>#DIV/0!</v>
      </c>
    </row>
    <row r="639" spans="2:9" x14ac:dyDescent="0.25">
      <c r="B639" s="190">
        <v>42</v>
      </c>
      <c r="C639" s="191"/>
      <c r="D639" s="192"/>
      <c r="E639" s="190" t="s">
        <v>188</v>
      </c>
      <c r="F639" s="178">
        <v>650</v>
      </c>
      <c r="G639" s="178">
        <v>0</v>
      </c>
      <c r="H639" s="178">
        <f t="shared" ref="H639" si="60">SUM(H641)</f>
        <v>570</v>
      </c>
      <c r="I639" s="174">
        <f t="shared" si="58"/>
        <v>87.692307692307693</v>
      </c>
    </row>
    <row r="640" spans="2:9" x14ac:dyDescent="0.25">
      <c r="B640" s="193"/>
      <c r="C640" s="194"/>
      <c r="D640" s="195"/>
      <c r="E640" s="193"/>
      <c r="F640" s="179"/>
      <c r="G640" s="179"/>
      <c r="H640" s="179"/>
      <c r="I640" s="175" t="e">
        <f t="shared" si="58"/>
        <v>#DIV/0!</v>
      </c>
    </row>
    <row r="641" spans="2:9" x14ac:dyDescent="0.25">
      <c r="B641" s="190">
        <v>424</v>
      </c>
      <c r="C641" s="191"/>
      <c r="D641" s="192"/>
      <c r="E641" s="202" t="s">
        <v>215</v>
      </c>
      <c r="F641" s="178"/>
      <c r="G641" s="178"/>
      <c r="H641" s="178">
        <f>SUM(H643)</f>
        <v>570</v>
      </c>
      <c r="I641" s="174"/>
    </row>
    <row r="642" spans="2:9" x14ac:dyDescent="0.25">
      <c r="B642" s="193"/>
      <c r="C642" s="194"/>
      <c r="D642" s="195"/>
      <c r="E642" s="203"/>
      <c r="F642" s="179"/>
      <c r="G642" s="179"/>
      <c r="H642" s="179"/>
      <c r="I642" s="175"/>
    </row>
    <row r="643" spans="2:9" x14ac:dyDescent="0.25">
      <c r="B643" s="190">
        <v>4241</v>
      </c>
      <c r="C643" s="191"/>
      <c r="D643" s="192"/>
      <c r="E643" s="190" t="s">
        <v>214</v>
      </c>
      <c r="F643" s="170"/>
      <c r="G643" s="170"/>
      <c r="H643" s="172">
        <v>570</v>
      </c>
      <c r="I643" s="174"/>
    </row>
    <row r="644" spans="2:9" x14ac:dyDescent="0.25">
      <c r="B644" s="193"/>
      <c r="C644" s="194"/>
      <c r="D644" s="195"/>
      <c r="E644" s="193"/>
      <c r="F644" s="171"/>
      <c r="G644" s="171"/>
      <c r="H644" s="173"/>
      <c r="I644" s="175"/>
    </row>
    <row r="645" spans="2:9" x14ac:dyDescent="0.25">
      <c r="B645" s="182" t="s">
        <v>178</v>
      </c>
      <c r="C645" s="183"/>
      <c r="D645" s="184"/>
      <c r="E645" s="182" t="s">
        <v>179</v>
      </c>
      <c r="F645" s="178">
        <f>SUM(F647)</f>
        <v>400</v>
      </c>
      <c r="G645" s="178">
        <f>SUM(G647)</f>
        <v>0</v>
      </c>
      <c r="H645" s="172">
        <f>SUM(H647)</f>
        <v>50</v>
      </c>
      <c r="I645" s="174">
        <f t="shared" ref="I645:I650" si="61">SUM(H645/F645*100)</f>
        <v>12.5</v>
      </c>
    </row>
    <row r="646" spans="2:9" x14ac:dyDescent="0.25">
      <c r="B646" s="185"/>
      <c r="C646" s="186"/>
      <c r="D646" s="187"/>
      <c r="E646" s="185"/>
      <c r="F646" s="179"/>
      <c r="G646" s="179"/>
      <c r="H646" s="173"/>
      <c r="I646" s="175" t="e">
        <f t="shared" si="61"/>
        <v>#DIV/0!</v>
      </c>
    </row>
    <row r="647" spans="2:9" x14ac:dyDescent="0.25">
      <c r="B647" s="190">
        <v>4</v>
      </c>
      <c r="C647" s="191"/>
      <c r="D647" s="192"/>
      <c r="E647" s="190" t="s">
        <v>5</v>
      </c>
      <c r="F647" s="178">
        <f>SUM(F649)</f>
        <v>400</v>
      </c>
      <c r="G647" s="178">
        <f>SUM(G649)</f>
        <v>0</v>
      </c>
      <c r="H647" s="178">
        <f t="shared" ref="H647" si="62">SUM(H649)</f>
        <v>50</v>
      </c>
      <c r="I647" s="174">
        <f t="shared" si="61"/>
        <v>12.5</v>
      </c>
    </row>
    <row r="648" spans="2:9" x14ac:dyDescent="0.25">
      <c r="B648" s="193"/>
      <c r="C648" s="194"/>
      <c r="D648" s="195"/>
      <c r="E648" s="193"/>
      <c r="F648" s="179"/>
      <c r="G648" s="179"/>
      <c r="H648" s="179"/>
      <c r="I648" s="175" t="e">
        <f t="shared" si="61"/>
        <v>#DIV/0!</v>
      </c>
    </row>
    <row r="649" spans="2:9" x14ac:dyDescent="0.25">
      <c r="B649" s="190">
        <v>42</v>
      </c>
      <c r="C649" s="191"/>
      <c r="D649" s="192"/>
      <c r="E649" s="190" t="s">
        <v>188</v>
      </c>
      <c r="F649" s="178">
        <v>400</v>
      </c>
      <c r="G649" s="178">
        <v>0</v>
      </c>
      <c r="H649" s="178">
        <f t="shared" ref="H649" si="63">SUM(H651)</f>
        <v>50</v>
      </c>
      <c r="I649" s="174">
        <f t="shared" si="61"/>
        <v>12.5</v>
      </c>
    </row>
    <row r="650" spans="2:9" x14ac:dyDescent="0.25">
      <c r="B650" s="193"/>
      <c r="C650" s="194"/>
      <c r="D650" s="195"/>
      <c r="E650" s="193"/>
      <c r="F650" s="179"/>
      <c r="G650" s="179"/>
      <c r="H650" s="179"/>
      <c r="I650" s="175" t="e">
        <f t="shared" si="61"/>
        <v>#DIV/0!</v>
      </c>
    </row>
    <row r="651" spans="2:9" x14ac:dyDescent="0.25">
      <c r="B651" s="190">
        <v>424</v>
      </c>
      <c r="C651" s="191"/>
      <c r="D651" s="192"/>
      <c r="E651" s="202" t="s">
        <v>215</v>
      </c>
      <c r="F651" s="178"/>
      <c r="G651" s="178"/>
      <c r="H651" s="178">
        <f>SUM(H653)</f>
        <v>50</v>
      </c>
      <c r="I651" s="174"/>
    </row>
    <row r="652" spans="2:9" x14ac:dyDescent="0.25">
      <c r="B652" s="193"/>
      <c r="C652" s="194"/>
      <c r="D652" s="195"/>
      <c r="E652" s="203"/>
      <c r="F652" s="179"/>
      <c r="G652" s="179"/>
      <c r="H652" s="179"/>
      <c r="I652" s="175"/>
    </row>
    <row r="653" spans="2:9" x14ac:dyDescent="0.25">
      <c r="B653" s="190">
        <v>4241</v>
      </c>
      <c r="C653" s="191"/>
      <c r="D653" s="192"/>
      <c r="E653" s="190" t="s">
        <v>214</v>
      </c>
      <c r="F653" s="170"/>
      <c r="G653" s="170"/>
      <c r="H653" s="172">
        <v>50</v>
      </c>
      <c r="I653" s="174"/>
    </row>
    <row r="654" spans="2:9" x14ac:dyDescent="0.25">
      <c r="B654" s="193"/>
      <c r="C654" s="194"/>
      <c r="D654" s="195"/>
      <c r="E654" s="193"/>
      <c r="F654" s="171"/>
      <c r="G654" s="171"/>
      <c r="H654" s="173"/>
      <c r="I654" s="175"/>
    </row>
    <row r="655" spans="2:9" ht="15" hidden="1" customHeight="1" x14ac:dyDescent="0.25">
      <c r="B655" s="182" t="s">
        <v>180</v>
      </c>
      <c r="C655" s="183"/>
      <c r="D655" s="184"/>
      <c r="E655" s="182" t="s">
        <v>181</v>
      </c>
      <c r="F655" s="170"/>
      <c r="G655" s="170"/>
      <c r="H655" s="172">
        <f>SUM(H657)</f>
        <v>791.26</v>
      </c>
      <c r="I655" s="174" t="e">
        <f t="shared" ref="I655:I664" si="64">SUM(H655/G655*100)</f>
        <v>#DIV/0!</v>
      </c>
    </row>
    <row r="656" spans="2:9" ht="15" hidden="1" customHeight="1" x14ac:dyDescent="0.25">
      <c r="B656" s="185"/>
      <c r="C656" s="186"/>
      <c r="D656" s="187"/>
      <c r="E656" s="185"/>
      <c r="F656" s="171"/>
      <c r="G656" s="171"/>
      <c r="H656" s="173"/>
      <c r="I656" s="175" t="e">
        <f t="shared" si="64"/>
        <v>#DIV/0!</v>
      </c>
    </row>
    <row r="657" spans="2:9" ht="15" hidden="1" customHeight="1" x14ac:dyDescent="0.25">
      <c r="B657" s="190">
        <v>4</v>
      </c>
      <c r="C657" s="191"/>
      <c r="D657" s="192"/>
      <c r="E657" s="190" t="s">
        <v>5</v>
      </c>
      <c r="F657" s="178"/>
      <c r="G657" s="178"/>
      <c r="H657" s="178">
        <f t="shared" ref="H657" si="65">SUM(H659)</f>
        <v>791.26</v>
      </c>
      <c r="I657" s="174" t="e">
        <f t="shared" si="64"/>
        <v>#DIV/0!</v>
      </c>
    </row>
    <row r="658" spans="2:9" ht="15" hidden="1" customHeight="1" x14ac:dyDescent="0.25">
      <c r="B658" s="193"/>
      <c r="C658" s="194"/>
      <c r="D658" s="195"/>
      <c r="E658" s="193"/>
      <c r="F658" s="179"/>
      <c r="G658" s="179"/>
      <c r="H658" s="179"/>
      <c r="I658" s="175" t="e">
        <f t="shared" si="64"/>
        <v>#DIV/0!</v>
      </c>
    </row>
    <row r="659" spans="2:9" ht="15" hidden="1" customHeight="1" x14ac:dyDescent="0.25">
      <c r="B659" s="190">
        <v>42</v>
      </c>
      <c r="C659" s="191"/>
      <c r="D659" s="192"/>
      <c r="E659" s="190" t="s">
        <v>188</v>
      </c>
      <c r="F659" s="178"/>
      <c r="G659" s="178"/>
      <c r="H659" s="178">
        <f t="shared" ref="H659" si="66">SUM(H671+H677)</f>
        <v>791.26</v>
      </c>
      <c r="I659" s="174" t="e">
        <f t="shared" si="64"/>
        <v>#DIV/0!</v>
      </c>
    </row>
    <row r="660" spans="2:9" ht="15" hidden="1" customHeight="1" x14ac:dyDescent="0.25">
      <c r="B660" s="193"/>
      <c r="C660" s="194"/>
      <c r="D660" s="195"/>
      <c r="E660" s="193"/>
      <c r="F660" s="179"/>
      <c r="G660" s="179"/>
      <c r="H660" s="179"/>
      <c r="I660" s="175" t="e">
        <f t="shared" si="64"/>
        <v>#DIV/0!</v>
      </c>
    </row>
    <row r="661" spans="2:9" ht="15" hidden="1" customHeight="1" x14ac:dyDescent="0.25">
      <c r="B661" s="241" t="s">
        <v>189</v>
      </c>
      <c r="C661" s="242"/>
      <c r="D661" s="243"/>
      <c r="E661" s="247" t="s">
        <v>190</v>
      </c>
      <c r="F661" s="178"/>
      <c r="G661" s="178"/>
      <c r="H661" s="178">
        <f t="shared" ref="H661" si="67">SUM(H663)</f>
        <v>0</v>
      </c>
      <c r="I661" s="174" t="e">
        <f t="shared" si="64"/>
        <v>#DIV/0!</v>
      </c>
    </row>
    <row r="662" spans="2:9" ht="15" hidden="1" customHeight="1" x14ac:dyDescent="0.25">
      <c r="B662" s="244"/>
      <c r="C662" s="245"/>
      <c r="D662" s="246"/>
      <c r="E662" s="248"/>
      <c r="F662" s="179"/>
      <c r="G662" s="179"/>
      <c r="H662" s="179"/>
      <c r="I662" s="175" t="e">
        <f t="shared" si="64"/>
        <v>#DIV/0!</v>
      </c>
    </row>
    <row r="663" spans="2:9" ht="15" hidden="1" customHeight="1" x14ac:dyDescent="0.25">
      <c r="B663" s="182" t="s">
        <v>160</v>
      </c>
      <c r="C663" s="183"/>
      <c r="D663" s="184"/>
      <c r="E663" s="182" t="s">
        <v>161</v>
      </c>
      <c r="F663" s="178"/>
      <c r="G663" s="178"/>
      <c r="H663" s="178"/>
      <c r="I663" s="174" t="e">
        <f t="shared" si="64"/>
        <v>#DIV/0!</v>
      </c>
    </row>
    <row r="664" spans="2:9" ht="15" hidden="1" customHeight="1" x14ac:dyDescent="0.25">
      <c r="B664" s="185"/>
      <c r="C664" s="186"/>
      <c r="D664" s="187"/>
      <c r="E664" s="185"/>
      <c r="F664" s="179"/>
      <c r="G664" s="179"/>
      <c r="H664" s="179"/>
      <c r="I664" s="175" t="e">
        <f t="shared" si="64"/>
        <v>#DIV/0!</v>
      </c>
    </row>
    <row r="665" spans="2:9" x14ac:dyDescent="0.25">
      <c r="B665" s="182" t="s">
        <v>180</v>
      </c>
      <c r="C665" s="183"/>
      <c r="D665" s="184"/>
      <c r="E665" s="182" t="s">
        <v>181</v>
      </c>
      <c r="F665" s="178">
        <f>SUM(F667)</f>
        <v>6300</v>
      </c>
      <c r="G665" s="178">
        <f>SUM(G667)</f>
        <v>0</v>
      </c>
      <c r="H665" s="178">
        <f t="shared" ref="H665" si="68">SUM(H667)</f>
        <v>791.26</v>
      </c>
      <c r="I665" s="174">
        <f t="shared" ref="I665:I670" si="69">SUM(H665/F665*100)</f>
        <v>12.559682539682541</v>
      </c>
    </row>
    <row r="666" spans="2:9" x14ac:dyDescent="0.25">
      <c r="B666" s="185"/>
      <c r="C666" s="186"/>
      <c r="D666" s="187"/>
      <c r="E666" s="185"/>
      <c r="F666" s="179"/>
      <c r="G666" s="179"/>
      <c r="H666" s="179"/>
      <c r="I666" s="175" t="e">
        <f t="shared" si="69"/>
        <v>#DIV/0!</v>
      </c>
    </row>
    <row r="667" spans="2:9" x14ac:dyDescent="0.25">
      <c r="B667" s="190">
        <v>4</v>
      </c>
      <c r="C667" s="191"/>
      <c r="D667" s="192"/>
      <c r="E667" s="190" t="s">
        <v>5</v>
      </c>
      <c r="F667" s="178">
        <f>SUM(F669)</f>
        <v>6300</v>
      </c>
      <c r="G667" s="178">
        <f>SUM(G669)</f>
        <v>0</v>
      </c>
      <c r="H667" s="178">
        <f t="shared" ref="H667" si="70">SUM(H669)</f>
        <v>791.26</v>
      </c>
      <c r="I667" s="174">
        <f t="shared" si="69"/>
        <v>12.559682539682541</v>
      </c>
    </row>
    <row r="668" spans="2:9" x14ac:dyDescent="0.25">
      <c r="B668" s="193"/>
      <c r="C668" s="194"/>
      <c r="D668" s="195"/>
      <c r="E668" s="193"/>
      <c r="F668" s="179"/>
      <c r="G668" s="179"/>
      <c r="H668" s="179"/>
      <c r="I668" s="175" t="e">
        <f t="shared" si="69"/>
        <v>#DIV/0!</v>
      </c>
    </row>
    <row r="669" spans="2:9" x14ac:dyDescent="0.25">
      <c r="B669" s="190">
        <v>42</v>
      </c>
      <c r="C669" s="191"/>
      <c r="D669" s="192"/>
      <c r="E669" s="190" t="s">
        <v>188</v>
      </c>
      <c r="F669" s="178">
        <v>6300</v>
      </c>
      <c r="G669" s="178">
        <v>0</v>
      </c>
      <c r="H669" s="178">
        <f t="shared" ref="H669" si="71">SUM(H671+H677)</f>
        <v>791.26</v>
      </c>
      <c r="I669" s="174">
        <f t="shared" si="69"/>
        <v>12.559682539682541</v>
      </c>
    </row>
    <row r="670" spans="2:9" x14ac:dyDescent="0.25">
      <c r="B670" s="193"/>
      <c r="C670" s="194"/>
      <c r="D670" s="195"/>
      <c r="E670" s="193"/>
      <c r="F670" s="179"/>
      <c r="G670" s="179"/>
      <c r="H670" s="179"/>
      <c r="I670" s="175" t="e">
        <f t="shared" si="69"/>
        <v>#DIV/0!</v>
      </c>
    </row>
    <row r="671" spans="2:9" x14ac:dyDescent="0.25">
      <c r="B671" s="190">
        <v>422</v>
      </c>
      <c r="C671" s="191"/>
      <c r="D671" s="192"/>
      <c r="E671" s="202" t="s">
        <v>217</v>
      </c>
      <c r="F671" s="178"/>
      <c r="G671" s="178"/>
      <c r="H671" s="178">
        <f>SUM(H673:H676)</f>
        <v>563.9</v>
      </c>
      <c r="I671" s="174"/>
    </row>
    <row r="672" spans="2:9" x14ac:dyDescent="0.25">
      <c r="B672" s="193"/>
      <c r="C672" s="194"/>
      <c r="D672" s="195"/>
      <c r="E672" s="203"/>
      <c r="F672" s="179"/>
      <c r="G672" s="179"/>
      <c r="H672" s="179"/>
      <c r="I672" s="175"/>
    </row>
    <row r="673" spans="2:9" x14ac:dyDescent="0.25">
      <c r="B673" s="190">
        <v>4221</v>
      </c>
      <c r="C673" s="191"/>
      <c r="D673" s="192"/>
      <c r="E673" s="190" t="s">
        <v>128</v>
      </c>
      <c r="F673" s="170"/>
      <c r="G673" s="170"/>
      <c r="H673" s="172">
        <v>563.9</v>
      </c>
      <c r="I673" s="174"/>
    </row>
    <row r="674" spans="2:9" x14ac:dyDescent="0.25">
      <c r="B674" s="193"/>
      <c r="C674" s="194"/>
      <c r="D674" s="195"/>
      <c r="E674" s="193"/>
      <c r="F674" s="171"/>
      <c r="G674" s="171"/>
      <c r="H674" s="173"/>
      <c r="I674" s="175"/>
    </row>
    <row r="675" spans="2:9" x14ac:dyDescent="0.25">
      <c r="B675" s="190">
        <v>4226</v>
      </c>
      <c r="C675" s="191"/>
      <c r="D675" s="192"/>
      <c r="E675" s="190" t="s">
        <v>130</v>
      </c>
      <c r="F675" s="170"/>
      <c r="G675" s="170"/>
      <c r="H675" s="172">
        <v>0</v>
      </c>
      <c r="I675" s="174"/>
    </row>
    <row r="676" spans="2:9" x14ac:dyDescent="0.25">
      <c r="B676" s="193"/>
      <c r="C676" s="194"/>
      <c r="D676" s="195"/>
      <c r="E676" s="193"/>
      <c r="F676" s="171"/>
      <c r="G676" s="171"/>
      <c r="H676" s="173"/>
      <c r="I676" s="175"/>
    </row>
    <row r="677" spans="2:9" x14ac:dyDescent="0.25">
      <c r="B677" s="190">
        <v>424</v>
      </c>
      <c r="C677" s="191"/>
      <c r="D677" s="192"/>
      <c r="E677" s="202" t="s">
        <v>215</v>
      </c>
      <c r="F677" s="178"/>
      <c r="G677" s="178"/>
      <c r="H677" s="178">
        <f>SUM(H679)</f>
        <v>227.36</v>
      </c>
      <c r="I677" s="174"/>
    </row>
    <row r="678" spans="2:9" x14ac:dyDescent="0.25">
      <c r="B678" s="193"/>
      <c r="C678" s="194"/>
      <c r="D678" s="195"/>
      <c r="E678" s="203"/>
      <c r="F678" s="179"/>
      <c r="G678" s="179"/>
      <c r="H678" s="179"/>
      <c r="I678" s="175"/>
    </row>
    <row r="679" spans="2:9" x14ac:dyDescent="0.25">
      <c r="B679" s="190">
        <v>4241</v>
      </c>
      <c r="C679" s="191"/>
      <c r="D679" s="192"/>
      <c r="E679" s="190" t="s">
        <v>214</v>
      </c>
      <c r="F679" s="170"/>
      <c r="G679" s="170"/>
      <c r="H679" s="172">
        <v>227.36</v>
      </c>
      <c r="I679" s="174"/>
    </row>
    <row r="680" spans="2:9" x14ac:dyDescent="0.25">
      <c r="B680" s="193"/>
      <c r="C680" s="194"/>
      <c r="D680" s="195"/>
      <c r="E680" s="193"/>
      <c r="F680" s="171"/>
      <c r="G680" s="171"/>
      <c r="H680" s="173"/>
      <c r="I680" s="175"/>
    </row>
    <row r="681" spans="2:9" x14ac:dyDescent="0.25">
      <c r="B681" s="231" t="s">
        <v>191</v>
      </c>
      <c r="C681" s="232"/>
      <c r="D681" s="233"/>
      <c r="E681" s="237" t="s">
        <v>192</v>
      </c>
      <c r="F681" s="206">
        <f>SUM(F683)</f>
        <v>2250</v>
      </c>
      <c r="G681" s="206">
        <f>SUM(G683)</f>
        <v>0</v>
      </c>
      <c r="H681" s="208">
        <f>SUM(H683)</f>
        <v>2248.13</v>
      </c>
      <c r="I681" s="204">
        <f t="shared" ref="I681:I688" si="72">SUM(H681/F681*100)</f>
        <v>99.916888888888892</v>
      </c>
    </row>
    <row r="682" spans="2:9" x14ac:dyDescent="0.25">
      <c r="B682" s="234"/>
      <c r="C682" s="235"/>
      <c r="D682" s="236"/>
      <c r="E682" s="238"/>
      <c r="F682" s="207"/>
      <c r="G682" s="207"/>
      <c r="H682" s="209"/>
      <c r="I682" s="205" t="e">
        <f t="shared" si="72"/>
        <v>#DIV/0!</v>
      </c>
    </row>
    <row r="683" spans="2:9" ht="15" customHeight="1" x14ac:dyDescent="0.25">
      <c r="B683" s="182" t="s">
        <v>156</v>
      </c>
      <c r="C683" s="183"/>
      <c r="D683" s="184"/>
      <c r="E683" s="182" t="s">
        <v>157</v>
      </c>
      <c r="F683" s="178">
        <f>SUM(F685)</f>
        <v>2250</v>
      </c>
      <c r="G683" s="178">
        <f>SUM(G685)</f>
        <v>0</v>
      </c>
      <c r="H683" s="172">
        <f>SUM(H685)</f>
        <v>2248.13</v>
      </c>
      <c r="I683" s="174">
        <f t="shared" si="72"/>
        <v>99.916888888888892</v>
      </c>
    </row>
    <row r="684" spans="2:9" ht="15" customHeight="1" x14ac:dyDescent="0.25">
      <c r="B684" s="185"/>
      <c r="C684" s="186"/>
      <c r="D684" s="187"/>
      <c r="E684" s="185"/>
      <c r="F684" s="179"/>
      <c r="G684" s="179"/>
      <c r="H684" s="173"/>
      <c r="I684" s="175" t="e">
        <f t="shared" si="72"/>
        <v>#DIV/0!</v>
      </c>
    </row>
    <row r="685" spans="2:9" x14ac:dyDescent="0.25">
      <c r="B685" s="190">
        <v>3</v>
      </c>
      <c r="C685" s="191"/>
      <c r="D685" s="192"/>
      <c r="E685" s="190" t="s">
        <v>3</v>
      </c>
      <c r="F685" s="178">
        <f>SUM(F687)</f>
        <v>2250</v>
      </c>
      <c r="G685" s="178">
        <f>SUM(G687)</f>
        <v>0</v>
      </c>
      <c r="H685" s="178">
        <f t="shared" ref="H685" si="73">SUM(H687)</f>
        <v>2248.13</v>
      </c>
      <c r="I685" s="174">
        <f t="shared" si="72"/>
        <v>99.916888888888892</v>
      </c>
    </row>
    <row r="686" spans="2:9" x14ac:dyDescent="0.25">
      <c r="B686" s="193"/>
      <c r="C686" s="194"/>
      <c r="D686" s="195"/>
      <c r="E686" s="193"/>
      <c r="F686" s="179"/>
      <c r="G686" s="179"/>
      <c r="H686" s="179"/>
      <c r="I686" s="175" t="e">
        <f t="shared" si="72"/>
        <v>#DIV/0!</v>
      </c>
    </row>
    <row r="687" spans="2:9" x14ac:dyDescent="0.25">
      <c r="B687" s="190">
        <v>32</v>
      </c>
      <c r="C687" s="191"/>
      <c r="D687" s="192"/>
      <c r="E687" s="190" t="s">
        <v>12</v>
      </c>
      <c r="F687" s="178">
        <v>2250</v>
      </c>
      <c r="G687" s="178">
        <v>0</v>
      </c>
      <c r="H687" s="178">
        <f t="shared" ref="H687" si="74">SUM(H689)</f>
        <v>2248.13</v>
      </c>
      <c r="I687" s="174">
        <f t="shared" si="72"/>
        <v>99.916888888888892</v>
      </c>
    </row>
    <row r="688" spans="2:9" x14ac:dyDescent="0.25">
      <c r="B688" s="193"/>
      <c r="C688" s="194"/>
      <c r="D688" s="195"/>
      <c r="E688" s="193"/>
      <c r="F688" s="179"/>
      <c r="G688" s="179"/>
      <c r="H688" s="179"/>
      <c r="I688" s="175" t="e">
        <f t="shared" si="72"/>
        <v>#DIV/0!</v>
      </c>
    </row>
    <row r="689" spans="2:9" ht="30" customHeight="1" x14ac:dyDescent="0.25">
      <c r="B689" s="201">
        <v>322</v>
      </c>
      <c r="C689" s="201"/>
      <c r="D689" s="201"/>
      <c r="E689" s="89" t="s">
        <v>209</v>
      </c>
      <c r="F689" s="100"/>
      <c r="G689" s="100"/>
      <c r="H689" s="103">
        <f>SUM(H690)</f>
        <v>2248.13</v>
      </c>
      <c r="I689" s="104"/>
    </row>
    <row r="690" spans="2:9" ht="30" customHeight="1" x14ac:dyDescent="0.25">
      <c r="B690" s="201">
        <v>3222</v>
      </c>
      <c r="C690" s="201"/>
      <c r="D690" s="201"/>
      <c r="E690" s="89" t="s">
        <v>117</v>
      </c>
      <c r="F690" s="100"/>
      <c r="G690" s="100"/>
      <c r="H690" s="103">
        <v>2248.13</v>
      </c>
      <c r="I690" s="104"/>
    </row>
    <row r="691" spans="2:9" x14ac:dyDescent="0.25">
      <c r="B691" s="231" t="s">
        <v>193</v>
      </c>
      <c r="C691" s="232"/>
      <c r="D691" s="233"/>
      <c r="E691" s="237" t="s">
        <v>194</v>
      </c>
      <c r="F691" s="206">
        <f>SUM(F693)</f>
        <v>0</v>
      </c>
      <c r="G691" s="206">
        <f>SUM(G693)</f>
        <v>0</v>
      </c>
      <c r="H691" s="208">
        <f>SUM(H693)</f>
        <v>0</v>
      </c>
      <c r="I691" s="204">
        <v>0</v>
      </c>
    </row>
    <row r="692" spans="2:9" x14ac:dyDescent="0.25">
      <c r="B692" s="234"/>
      <c r="C692" s="235"/>
      <c r="D692" s="236"/>
      <c r="E692" s="238"/>
      <c r="F692" s="207"/>
      <c r="G692" s="207"/>
      <c r="H692" s="209"/>
      <c r="I692" s="205" t="e">
        <f t="shared" ref="I692:I698" si="75">SUM(H692/F692*100)</f>
        <v>#DIV/0!</v>
      </c>
    </row>
    <row r="693" spans="2:9" ht="15" customHeight="1" x14ac:dyDescent="0.25">
      <c r="B693" s="182" t="s">
        <v>156</v>
      </c>
      <c r="C693" s="183"/>
      <c r="D693" s="184"/>
      <c r="E693" s="182" t="s">
        <v>157</v>
      </c>
      <c r="F693" s="178">
        <f>SUM(F695)</f>
        <v>0</v>
      </c>
      <c r="G693" s="178">
        <f>SUM(G695)</f>
        <v>0</v>
      </c>
      <c r="H693" s="172">
        <f>SUM(H695)</f>
        <v>0</v>
      </c>
      <c r="I693" s="174">
        <v>0</v>
      </c>
    </row>
    <row r="694" spans="2:9" ht="15" customHeight="1" x14ac:dyDescent="0.25">
      <c r="B694" s="185"/>
      <c r="C694" s="186"/>
      <c r="D694" s="187"/>
      <c r="E694" s="185"/>
      <c r="F694" s="179"/>
      <c r="G694" s="179"/>
      <c r="H694" s="173"/>
      <c r="I694" s="175" t="e">
        <f t="shared" si="75"/>
        <v>#DIV/0!</v>
      </c>
    </row>
    <row r="695" spans="2:9" x14ac:dyDescent="0.25">
      <c r="B695" s="190">
        <v>3</v>
      </c>
      <c r="C695" s="191"/>
      <c r="D695" s="192"/>
      <c r="E695" s="190" t="s">
        <v>3</v>
      </c>
      <c r="F695" s="178">
        <f>SUM(F697)</f>
        <v>0</v>
      </c>
      <c r="G695" s="178">
        <f>SUM(G697)</f>
        <v>0</v>
      </c>
      <c r="H695" s="178">
        <f t="shared" ref="H695" si="76">SUM(H697)</f>
        <v>0</v>
      </c>
      <c r="I695" s="174">
        <v>0</v>
      </c>
    </row>
    <row r="696" spans="2:9" x14ac:dyDescent="0.25">
      <c r="B696" s="193"/>
      <c r="C696" s="194"/>
      <c r="D696" s="195"/>
      <c r="E696" s="193"/>
      <c r="F696" s="179"/>
      <c r="G696" s="179"/>
      <c r="H696" s="179"/>
      <c r="I696" s="175" t="e">
        <f t="shared" si="75"/>
        <v>#DIV/0!</v>
      </c>
    </row>
    <row r="697" spans="2:9" x14ac:dyDescent="0.25">
      <c r="B697" s="190">
        <v>32</v>
      </c>
      <c r="C697" s="191"/>
      <c r="D697" s="192"/>
      <c r="E697" s="190" t="s">
        <v>12</v>
      </c>
      <c r="F697" s="178">
        <v>0</v>
      </c>
      <c r="G697" s="178">
        <v>0</v>
      </c>
      <c r="H697" s="178">
        <f t="shared" ref="H697" si="77">SUM(H699)</f>
        <v>0</v>
      </c>
      <c r="I697" s="174">
        <v>0</v>
      </c>
    </row>
    <row r="698" spans="2:9" x14ac:dyDescent="0.25">
      <c r="B698" s="193"/>
      <c r="C698" s="194"/>
      <c r="D698" s="195"/>
      <c r="E698" s="193"/>
      <c r="F698" s="179"/>
      <c r="G698" s="179"/>
      <c r="H698" s="179"/>
      <c r="I698" s="175" t="e">
        <f t="shared" si="75"/>
        <v>#DIV/0!</v>
      </c>
    </row>
    <row r="699" spans="2:9" ht="30" customHeight="1" x14ac:dyDescent="0.25">
      <c r="B699" s="201">
        <v>322</v>
      </c>
      <c r="C699" s="201"/>
      <c r="D699" s="201"/>
      <c r="E699" s="89" t="s">
        <v>209</v>
      </c>
      <c r="F699" s="100"/>
      <c r="G699" s="100"/>
      <c r="H699" s="103">
        <f>SUM(H700)</f>
        <v>0</v>
      </c>
      <c r="I699" s="104"/>
    </row>
    <row r="700" spans="2:9" ht="30" customHeight="1" x14ac:dyDescent="0.25">
      <c r="B700" s="201">
        <v>3222</v>
      </c>
      <c r="C700" s="201"/>
      <c r="D700" s="201"/>
      <c r="E700" s="89" t="s">
        <v>117</v>
      </c>
      <c r="F700" s="100"/>
      <c r="G700" s="100"/>
      <c r="H700" s="103">
        <v>0</v>
      </c>
      <c r="I700" s="104"/>
    </row>
    <row r="701" spans="2:9" x14ac:dyDescent="0.25">
      <c r="B701" s="231" t="s">
        <v>195</v>
      </c>
      <c r="C701" s="232"/>
      <c r="D701" s="233"/>
      <c r="E701" s="237" t="s">
        <v>196</v>
      </c>
      <c r="F701" s="206">
        <f>SUM(F703)</f>
        <v>400</v>
      </c>
      <c r="G701" s="206">
        <f>SUM(G703)</f>
        <v>0</v>
      </c>
      <c r="H701" s="208">
        <f>SUM(H703)</f>
        <v>400</v>
      </c>
      <c r="I701" s="204">
        <f t="shared" ref="I701:I708" si="78">SUM(H701/F701*100)</f>
        <v>100</v>
      </c>
    </row>
    <row r="702" spans="2:9" x14ac:dyDescent="0.25">
      <c r="B702" s="234"/>
      <c r="C702" s="235"/>
      <c r="D702" s="236"/>
      <c r="E702" s="238"/>
      <c r="F702" s="207"/>
      <c r="G702" s="207"/>
      <c r="H702" s="209"/>
      <c r="I702" s="205" t="e">
        <f t="shared" si="78"/>
        <v>#DIV/0!</v>
      </c>
    </row>
    <row r="703" spans="2:9" x14ac:dyDescent="0.25">
      <c r="B703" s="182" t="s">
        <v>156</v>
      </c>
      <c r="C703" s="183"/>
      <c r="D703" s="184"/>
      <c r="E703" s="182" t="s">
        <v>157</v>
      </c>
      <c r="F703" s="178">
        <f>SUM(F705)</f>
        <v>400</v>
      </c>
      <c r="G703" s="178">
        <f>SUM(G705)</f>
        <v>0</v>
      </c>
      <c r="H703" s="172">
        <f>SUM(H705)</f>
        <v>400</v>
      </c>
      <c r="I703" s="174">
        <f t="shared" si="78"/>
        <v>100</v>
      </c>
    </row>
    <row r="704" spans="2:9" x14ac:dyDescent="0.25">
      <c r="B704" s="185"/>
      <c r="C704" s="186"/>
      <c r="D704" s="187"/>
      <c r="E704" s="185"/>
      <c r="F704" s="179"/>
      <c r="G704" s="179"/>
      <c r="H704" s="173"/>
      <c r="I704" s="175" t="e">
        <f t="shared" si="78"/>
        <v>#DIV/0!</v>
      </c>
    </row>
    <row r="705" spans="2:9" x14ac:dyDescent="0.25">
      <c r="B705" s="190">
        <v>3</v>
      </c>
      <c r="C705" s="191"/>
      <c r="D705" s="192"/>
      <c r="E705" s="190" t="s">
        <v>3</v>
      </c>
      <c r="F705" s="178">
        <f>SUM(F707)</f>
        <v>400</v>
      </c>
      <c r="G705" s="178">
        <f>SUM(G707)</f>
        <v>0</v>
      </c>
      <c r="H705" s="178">
        <f t="shared" ref="H705" si="79">SUM(H707)</f>
        <v>400</v>
      </c>
      <c r="I705" s="174">
        <f t="shared" si="78"/>
        <v>100</v>
      </c>
    </row>
    <row r="706" spans="2:9" x14ac:dyDescent="0.25">
      <c r="B706" s="193"/>
      <c r="C706" s="194"/>
      <c r="D706" s="195"/>
      <c r="E706" s="193"/>
      <c r="F706" s="179"/>
      <c r="G706" s="179"/>
      <c r="H706" s="179"/>
      <c r="I706" s="175" t="e">
        <f t="shared" si="78"/>
        <v>#DIV/0!</v>
      </c>
    </row>
    <row r="707" spans="2:9" x14ac:dyDescent="0.25">
      <c r="B707" s="190">
        <v>32</v>
      </c>
      <c r="C707" s="191"/>
      <c r="D707" s="192"/>
      <c r="E707" s="190" t="s">
        <v>12</v>
      </c>
      <c r="F707" s="178">
        <v>400</v>
      </c>
      <c r="G707" s="178">
        <v>0</v>
      </c>
      <c r="H707" s="178">
        <f t="shared" ref="H707" si="80">SUM(H709+H715+H718)</f>
        <v>400</v>
      </c>
      <c r="I707" s="174">
        <f t="shared" si="78"/>
        <v>100</v>
      </c>
    </row>
    <row r="708" spans="2:9" x14ac:dyDescent="0.25">
      <c r="B708" s="193"/>
      <c r="C708" s="194"/>
      <c r="D708" s="195"/>
      <c r="E708" s="193"/>
      <c r="F708" s="179"/>
      <c r="G708" s="179"/>
      <c r="H708" s="179"/>
      <c r="I708" s="175" t="e">
        <f t="shared" si="78"/>
        <v>#DIV/0!</v>
      </c>
    </row>
    <row r="709" spans="2:9" x14ac:dyDescent="0.25">
      <c r="B709" s="190">
        <v>321</v>
      </c>
      <c r="C709" s="191"/>
      <c r="D709" s="192"/>
      <c r="E709" s="196" t="s">
        <v>27</v>
      </c>
      <c r="F709" s="178"/>
      <c r="G709" s="178"/>
      <c r="H709" s="178">
        <f>SUM(H711:H714)</f>
        <v>0</v>
      </c>
      <c r="I709" s="174"/>
    </row>
    <row r="710" spans="2:9" x14ac:dyDescent="0.25">
      <c r="B710" s="193"/>
      <c r="C710" s="194"/>
      <c r="D710" s="195"/>
      <c r="E710" s="197"/>
      <c r="F710" s="179"/>
      <c r="G710" s="179"/>
      <c r="H710" s="179"/>
      <c r="I710" s="175"/>
    </row>
    <row r="711" spans="2:9" ht="15" customHeight="1" x14ac:dyDescent="0.25">
      <c r="B711" s="190">
        <v>3211</v>
      </c>
      <c r="C711" s="191"/>
      <c r="D711" s="192"/>
      <c r="E711" s="190" t="s">
        <v>28</v>
      </c>
      <c r="F711" s="170"/>
      <c r="G711" s="170"/>
      <c r="H711" s="172">
        <v>0</v>
      </c>
      <c r="I711" s="174"/>
    </row>
    <row r="712" spans="2:9" ht="15" customHeight="1" x14ac:dyDescent="0.25">
      <c r="B712" s="193"/>
      <c r="C712" s="194"/>
      <c r="D712" s="195"/>
      <c r="E712" s="193"/>
      <c r="F712" s="171"/>
      <c r="G712" s="171"/>
      <c r="H712" s="173"/>
      <c r="I712" s="175"/>
    </row>
    <row r="713" spans="2:9" ht="15" customHeight="1" x14ac:dyDescent="0.25">
      <c r="B713" s="190">
        <v>3213</v>
      </c>
      <c r="C713" s="191"/>
      <c r="D713" s="192"/>
      <c r="E713" s="190" t="s">
        <v>120</v>
      </c>
      <c r="F713" s="170"/>
      <c r="G713" s="170"/>
      <c r="H713" s="172">
        <v>0</v>
      </c>
      <c r="I713" s="174"/>
    </row>
    <row r="714" spans="2:9" x14ac:dyDescent="0.25">
      <c r="B714" s="193"/>
      <c r="C714" s="194"/>
      <c r="D714" s="195"/>
      <c r="E714" s="193"/>
      <c r="F714" s="171"/>
      <c r="G714" s="171"/>
      <c r="H714" s="173"/>
      <c r="I714" s="175"/>
    </row>
    <row r="715" spans="2:9" x14ac:dyDescent="0.25">
      <c r="B715" s="201">
        <v>322</v>
      </c>
      <c r="C715" s="201"/>
      <c r="D715" s="201"/>
      <c r="E715" s="201" t="s">
        <v>12</v>
      </c>
      <c r="F715" s="210"/>
      <c r="G715" s="210"/>
      <c r="H715" s="210">
        <f>SUM(H717)</f>
        <v>22</v>
      </c>
      <c r="I715" s="212"/>
    </row>
    <row r="716" spans="2:9" x14ac:dyDescent="0.25">
      <c r="B716" s="201"/>
      <c r="C716" s="201"/>
      <c r="D716" s="201"/>
      <c r="E716" s="201"/>
      <c r="F716" s="210"/>
      <c r="G716" s="210"/>
      <c r="H716" s="210"/>
      <c r="I716" s="212"/>
    </row>
    <row r="717" spans="2:9" ht="30" customHeight="1" x14ac:dyDescent="0.25">
      <c r="B717" s="201">
        <v>3221</v>
      </c>
      <c r="C717" s="201"/>
      <c r="D717" s="201"/>
      <c r="E717" s="89" t="s">
        <v>216</v>
      </c>
      <c r="F717" s="31"/>
      <c r="G717" s="31"/>
      <c r="H717" s="104">
        <v>22</v>
      </c>
      <c r="I717" s="104"/>
    </row>
    <row r="718" spans="2:9" ht="30" customHeight="1" x14ac:dyDescent="0.25">
      <c r="B718" s="201">
        <v>323</v>
      </c>
      <c r="C718" s="201"/>
      <c r="D718" s="201"/>
      <c r="E718" s="101" t="s">
        <v>121</v>
      </c>
      <c r="F718" s="53"/>
      <c r="G718" s="53"/>
      <c r="H718" s="103">
        <f>SUM(H719:H720)</f>
        <v>378</v>
      </c>
      <c r="I718" s="104"/>
    </row>
    <row r="719" spans="2:9" ht="30" customHeight="1" x14ac:dyDescent="0.25">
      <c r="B719" s="201">
        <v>3231</v>
      </c>
      <c r="C719" s="201"/>
      <c r="D719" s="201"/>
      <c r="E719" s="101" t="s">
        <v>99</v>
      </c>
      <c r="F719" s="31"/>
      <c r="G719" s="31"/>
      <c r="H719" s="104">
        <v>168</v>
      </c>
      <c r="I719" s="104"/>
    </row>
    <row r="720" spans="2:9" ht="30" customHeight="1" x14ac:dyDescent="0.25">
      <c r="B720" s="201">
        <v>3239</v>
      </c>
      <c r="C720" s="201"/>
      <c r="D720" s="201"/>
      <c r="E720" s="101" t="s">
        <v>107</v>
      </c>
      <c r="F720" s="31"/>
      <c r="G720" s="31"/>
      <c r="H720" s="135">
        <v>210</v>
      </c>
      <c r="I720" s="135"/>
    </row>
    <row r="721" spans="2:9" x14ac:dyDescent="0.25">
      <c r="B721" s="231" t="s">
        <v>197</v>
      </c>
      <c r="C721" s="232"/>
      <c r="D721" s="233"/>
      <c r="E721" s="237" t="s">
        <v>198</v>
      </c>
      <c r="F721" s="206">
        <f>SUM(F723)</f>
        <v>22000</v>
      </c>
      <c r="G721" s="206">
        <f>SUM(G723)</f>
        <v>0</v>
      </c>
      <c r="H721" s="208">
        <f>SUM(H723)</f>
        <v>21169.62</v>
      </c>
      <c r="I721" s="204">
        <f t="shared" ref="I721:I728" si="81">SUM(H721/F721*100)</f>
        <v>96.225545454545454</v>
      </c>
    </row>
    <row r="722" spans="2:9" x14ac:dyDescent="0.25">
      <c r="B722" s="234"/>
      <c r="C722" s="235"/>
      <c r="D722" s="236"/>
      <c r="E722" s="238"/>
      <c r="F722" s="207"/>
      <c r="G722" s="207"/>
      <c r="H722" s="209"/>
      <c r="I722" s="205" t="e">
        <f t="shared" si="81"/>
        <v>#DIV/0!</v>
      </c>
    </row>
    <row r="723" spans="2:9" x14ac:dyDescent="0.25">
      <c r="B723" s="182" t="s">
        <v>160</v>
      </c>
      <c r="C723" s="183"/>
      <c r="D723" s="184"/>
      <c r="E723" s="182" t="s">
        <v>161</v>
      </c>
      <c r="F723" s="178">
        <f>SUM(F725)</f>
        <v>22000</v>
      </c>
      <c r="G723" s="178">
        <f>SUM(G725)</f>
        <v>0</v>
      </c>
      <c r="H723" s="172">
        <f>SUM(H725)</f>
        <v>21169.62</v>
      </c>
      <c r="I723" s="174">
        <f t="shared" si="81"/>
        <v>96.225545454545454</v>
      </c>
    </row>
    <row r="724" spans="2:9" x14ac:dyDescent="0.25">
      <c r="B724" s="185"/>
      <c r="C724" s="186"/>
      <c r="D724" s="187"/>
      <c r="E724" s="185"/>
      <c r="F724" s="179"/>
      <c r="G724" s="179"/>
      <c r="H724" s="173"/>
      <c r="I724" s="175" t="e">
        <f t="shared" si="81"/>
        <v>#DIV/0!</v>
      </c>
    </row>
    <row r="725" spans="2:9" x14ac:dyDescent="0.25">
      <c r="B725" s="190">
        <v>4</v>
      </c>
      <c r="C725" s="191"/>
      <c r="D725" s="192"/>
      <c r="E725" s="190" t="s">
        <v>5</v>
      </c>
      <c r="F725" s="178">
        <f>SUM(F727)</f>
        <v>22000</v>
      </c>
      <c r="G725" s="178">
        <f>SUM(G727)</f>
        <v>0</v>
      </c>
      <c r="H725" s="172">
        <f>SUM(H727)</f>
        <v>21169.62</v>
      </c>
      <c r="I725" s="174">
        <f t="shared" si="81"/>
        <v>96.225545454545454</v>
      </c>
    </row>
    <row r="726" spans="2:9" x14ac:dyDescent="0.25">
      <c r="B726" s="193"/>
      <c r="C726" s="194"/>
      <c r="D726" s="195"/>
      <c r="E726" s="193"/>
      <c r="F726" s="179"/>
      <c r="G726" s="179"/>
      <c r="H726" s="173"/>
      <c r="I726" s="175" t="e">
        <f t="shared" si="81"/>
        <v>#DIV/0!</v>
      </c>
    </row>
    <row r="727" spans="2:9" x14ac:dyDescent="0.25">
      <c r="B727" s="190">
        <v>42</v>
      </c>
      <c r="C727" s="191"/>
      <c r="D727" s="192"/>
      <c r="E727" s="190" t="s">
        <v>188</v>
      </c>
      <c r="F727" s="178">
        <v>22000</v>
      </c>
      <c r="G727" s="178">
        <v>0</v>
      </c>
      <c r="H727" s="172">
        <f>SUM(H729)</f>
        <v>21169.62</v>
      </c>
      <c r="I727" s="174">
        <f t="shared" si="81"/>
        <v>96.225545454545454</v>
      </c>
    </row>
    <row r="728" spans="2:9" x14ac:dyDescent="0.25">
      <c r="B728" s="193"/>
      <c r="C728" s="194"/>
      <c r="D728" s="195"/>
      <c r="E728" s="193"/>
      <c r="F728" s="179"/>
      <c r="G728" s="179"/>
      <c r="H728" s="173"/>
      <c r="I728" s="175" t="e">
        <f t="shared" si="81"/>
        <v>#DIV/0!</v>
      </c>
    </row>
    <row r="729" spans="2:9" x14ac:dyDescent="0.25">
      <c r="B729" s="190">
        <v>424</v>
      </c>
      <c r="C729" s="191"/>
      <c r="D729" s="192"/>
      <c r="E729" s="202" t="s">
        <v>215</v>
      </c>
      <c r="F729" s="170"/>
      <c r="G729" s="170"/>
      <c r="H729" s="172">
        <f>SUM(H731)</f>
        <v>21169.62</v>
      </c>
      <c r="I729" s="174"/>
    </row>
    <row r="730" spans="2:9" x14ac:dyDescent="0.25">
      <c r="B730" s="193"/>
      <c r="C730" s="194"/>
      <c r="D730" s="195"/>
      <c r="E730" s="203"/>
      <c r="F730" s="171"/>
      <c r="G730" s="171"/>
      <c r="H730" s="173"/>
      <c r="I730" s="175"/>
    </row>
    <row r="731" spans="2:9" x14ac:dyDescent="0.25">
      <c r="B731" s="190">
        <v>4241</v>
      </c>
      <c r="C731" s="191"/>
      <c r="D731" s="192"/>
      <c r="E731" s="190" t="s">
        <v>214</v>
      </c>
      <c r="F731" s="170"/>
      <c r="G731" s="170"/>
      <c r="H731" s="172">
        <v>21169.62</v>
      </c>
      <c r="I731" s="174"/>
    </row>
    <row r="732" spans="2:9" x14ac:dyDescent="0.25">
      <c r="B732" s="193"/>
      <c r="C732" s="194"/>
      <c r="D732" s="195"/>
      <c r="E732" s="193"/>
      <c r="F732" s="171"/>
      <c r="G732" s="171"/>
      <c r="H732" s="173"/>
      <c r="I732" s="175"/>
    </row>
    <row r="733" spans="2:9" x14ac:dyDescent="0.25">
      <c r="B733" s="231" t="s">
        <v>199</v>
      </c>
      <c r="C733" s="232"/>
      <c r="D733" s="233"/>
      <c r="E733" s="237" t="s">
        <v>200</v>
      </c>
      <c r="F733" s="206">
        <f>SUM(F735+F745)</f>
        <v>29000</v>
      </c>
      <c r="G733" s="206">
        <f>SUM(G735+G745)</f>
        <v>0</v>
      </c>
      <c r="H733" s="208">
        <f>SUM(H735+H745)</f>
        <v>28328.440000000002</v>
      </c>
      <c r="I733" s="204">
        <f t="shared" ref="I733:I740" si="82">SUM(H733/F733*100)</f>
        <v>97.684275862068972</v>
      </c>
    </row>
    <row r="734" spans="2:9" x14ac:dyDescent="0.25">
      <c r="B734" s="234"/>
      <c r="C734" s="235"/>
      <c r="D734" s="236"/>
      <c r="E734" s="238"/>
      <c r="F734" s="207"/>
      <c r="G734" s="207"/>
      <c r="H734" s="209"/>
      <c r="I734" s="205" t="e">
        <f t="shared" si="82"/>
        <v>#DIV/0!</v>
      </c>
    </row>
    <row r="735" spans="2:9" x14ac:dyDescent="0.25">
      <c r="B735" s="182" t="s">
        <v>156</v>
      </c>
      <c r="C735" s="183"/>
      <c r="D735" s="184"/>
      <c r="E735" s="182" t="s">
        <v>157</v>
      </c>
      <c r="F735" s="178">
        <f>SUM(F737)</f>
        <v>28500</v>
      </c>
      <c r="G735" s="178">
        <f>SUM(G737)</f>
        <v>0</v>
      </c>
      <c r="H735" s="172">
        <f>SUM(H737)</f>
        <v>27866.080000000002</v>
      </c>
      <c r="I735" s="174">
        <f t="shared" si="82"/>
        <v>97.775719298245619</v>
      </c>
    </row>
    <row r="736" spans="2:9" x14ac:dyDescent="0.25">
      <c r="B736" s="185"/>
      <c r="C736" s="186"/>
      <c r="D736" s="187"/>
      <c r="E736" s="185"/>
      <c r="F736" s="179"/>
      <c r="G736" s="179"/>
      <c r="H736" s="173"/>
      <c r="I736" s="175" t="e">
        <f t="shared" si="82"/>
        <v>#DIV/0!</v>
      </c>
    </row>
    <row r="737" spans="2:9" x14ac:dyDescent="0.25">
      <c r="B737" s="190">
        <v>3</v>
      </c>
      <c r="C737" s="191"/>
      <c r="D737" s="192"/>
      <c r="E737" s="190" t="s">
        <v>3</v>
      </c>
      <c r="F737" s="178">
        <f>SUM(F739)</f>
        <v>28500</v>
      </c>
      <c r="G737" s="178">
        <f>SUM(G739)</f>
        <v>0</v>
      </c>
      <c r="H737" s="172">
        <f>SUM(H739)</f>
        <v>27866.080000000002</v>
      </c>
      <c r="I737" s="174">
        <f t="shared" si="82"/>
        <v>97.775719298245619</v>
      </c>
    </row>
    <row r="738" spans="2:9" x14ac:dyDescent="0.25">
      <c r="B738" s="193"/>
      <c r="C738" s="194"/>
      <c r="D738" s="195"/>
      <c r="E738" s="193"/>
      <c r="F738" s="179"/>
      <c r="G738" s="179"/>
      <c r="H738" s="173"/>
      <c r="I738" s="175" t="e">
        <f t="shared" si="82"/>
        <v>#DIV/0!</v>
      </c>
    </row>
    <row r="739" spans="2:9" x14ac:dyDescent="0.25">
      <c r="B739" s="190">
        <v>37</v>
      </c>
      <c r="C739" s="191"/>
      <c r="D739" s="192"/>
      <c r="E739" s="190" t="s">
        <v>201</v>
      </c>
      <c r="F739" s="178">
        <v>28500</v>
      </c>
      <c r="G739" s="178">
        <v>0</v>
      </c>
      <c r="H739" s="172">
        <f>SUM(H741)</f>
        <v>27866.080000000002</v>
      </c>
      <c r="I739" s="174">
        <f t="shared" si="82"/>
        <v>97.775719298245619</v>
      </c>
    </row>
    <row r="740" spans="2:9" x14ac:dyDescent="0.25">
      <c r="B740" s="193"/>
      <c r="C740" s="194"/>
      <c r="D740" s="195"/>
      <c r="E740" s="193"/>
      <c r="F740" s="179"/>
      <c r="G740" s="179"/>
      <c r="H740" s="173"/>
      <c r="I740" s="175" t="e">
        <f t="shared" si="82"/>
        <v>#DIV/0!</v>
      </c>
    </row>
    <row r="741" spans="2:9" x14ac:dyDescent="0.25">
      <c r="B741" s="190">
        <v>372</v>
      </c>
      <c r="C741" s="191"/>
      <c r="D741" s="192"/>
      <c r="E741" s="202" t="s">
        <v>212</v>
      </c>
      <c r="F741" s="170"/>
      <c r="G741" s="170"/>
      <c r="H741" s="172">
        <f>SUM(H743)</f>
        <v>27866.080000000002</v>
      </c>
      <c r="I741" s="174"/>
    </row>
    <row r="742" spans="2:9" x14ac:dyDescent="0.25">
      <c r="B742" s="193"/>
      <c r="C742" s="194"/>
      <c r="D742" s="195"/>
      <c r="E742" s="203"/>
      <c r="F742" s="171"/>
      <c r="G742" s="171"/>
      <c r="H742" s="173"/>
      <c r="I742" s="175"/>
    </row>
    <row r="743" spans="2:9" x14ac:dyDescent="0.25">
      <c r="B743" s="190">
        <v>3722</v>
      </c>
      <c r="C743" s="191"/>
      <c r="D743" s="192"/>
      <c r="E743" s="190" t="s">
        <v>213</v>
      </c>
      <c r="F743" s="170"/>
      <c r="G743" s="170"/>
      <c r="H743" s="172">
        <v>27866.080000000002</v>
      </c>
      <c r="I743" s="174"/>
    </row>
    <row r="744" spans="2:9" x14ac:dyDescent="0.25">
      <c r="B744" s="193"/>
      <c r="C744" s="194"/>
      <c r="D744" s="195"/>
      <c r="E744" s="193"/>
      <c r="F744" s="171"/>
      <c r="G744" s="171"/>
      <c r="H744" s="173"/>
      <c r="I744" s="175"/>
    </row>
    <row r="745" spans="2:9" x14ac:dyDescent="0.25">
      <c r="B745" s="182" t="s">
        <v>160</v>
      </c>
      <c r="C745" s="183"/>
      <c r="D745" s="184"/>
      <c r="E745" s="182" t="s">
        <v>161</v>
      </c>
      <c r="F745" s="178">
        <f>SUM(F747)</f>
        <v>500</v>
      </c>
      <c r="G745" s="178">
        <f>SUM(G747)</f>
        <v>0</v>
      </c>
      <c r="H745" s="172">
        <f>SUM(H747)</f>
        <v>462.36</v>
      </c>
      <c r="I745" s="174">
        <f t="shared" ref="I745:I750" si="83">SUM(H745/F745*100)</f>
        <v>92.471999999999994</v>
      </c>
    </row>
    <row r="746" spans="2:9" x14ac:dyDescent="0.25">
      <c r="B746" s="185"/>
      <c r="C746" s="186"/>
      <c r="D746" s="187"/>
      <c r="E746" s="185"/>
      <c r="F746" s="179"/>
      <c r="G746" s="179"/>
      <c r="H746" s="173"/>
      <c r="I746" s="175" t="e">
        <f t="shared" si="83"/>
        <v>#DIV/0!</v>
      </c>
    </row>
    <row r="747" spans="2:9" x14ac:dyDescent="0.25">
      <c r="B747" s="190">
        <v>3</v>
      </c>
      <c r="C747" s="191"/>
      <c r="D747" s="192"/>
      <c r="E747" s="190" t="s">
        <v>3</v>
      </c>
      <c r="F747" s="178">
        <f>SUM(F749)</f>
        <v>500</v>
      </c>
      <c r="G747" s="178">
        <f>SUM(G749)</f>
        <v>0</v>
      </c>
      <c r="H747" s="172">
        <f>SUM(H749)</f>
        <v>462.36</v>
      </c>
      <c r="I747" s="174">
        <f t="shared" si="83"/>
        <v>92.471999999999994</v>
      </c>
    </row>
    <row r="748" spans="2:9" x14ac:dyDescent="0.25">
      <c r="B748" s="193"/>
      <c r="C748" s="194"/>
      <c r="D748" s="195"/>
      <c r="E748" s="193"/>
      <c r="F748" s="179"/>
      <c r="G748" s="179"/>
      <c r="H748" s="173"/>
      <c r="I748" s="175" t="e">
        <f t="shared" si="83"/>
        <v>#DIV/0!</v>
      </c>
    </row>
    <row r="749" spans="2:9" x14ac:dyDescent="0.25">
      <c r="B749" s="190">
        <v>37</v>
      </c>
      <c r="C749" s="191"/>
      <c r="D749" s="192"/>
      <c r="E749" s="190" t="s">
        <v>201</v>
      </c>
      <c r="F749" s="178">
        <v>500</v>
      </c>
      <c r="G749" s="178">
        <v>0</v>
      </c>
      <c r="H749" s="172">
        <f>SUM(H751)</f>
        <v>462.36</v>
      </c>
      <c r="I749" s="174">
        <f t="shared" si="83"/>
        <v>92.471999999999994</v>
      </c>
    </row>
    <row r="750" spans="2:9" x14ac:dyDescent="0.25">
      <c r="B750" s="193"/>
      <c r="C750" s="194"/>
      <c r="D750" s="195"/>
      <c r="E750" s="193"/>
      <c r="F750" s="179"/>
      <c r="G750" s="179"/>
      <c r="H750" s="173"/>
      <c r="I750" s="175" t="e">
        <f t="shared" si="83"/>
        <v>#DIV/0!</v>
      </c>
    </row>
    <row r="751" spans="2:9" x14ac:dyDescent="0.25">
      <c r="B751" s="190">
        <v>372</v>
      </c>
      <c r="C751" s="191"/>
      <c r="D751" s="192"/>
      <c r="E751" s="202" t="s">
        <v>212</v>
      </c>
      <c r="F751" s="170"/>
      <c r="G751" s="170"/>
      <c r="H751" s="172">
        <f>SUM(H753)</f>
        <v>462.36</v>
      </c>
      <c r="I751" s="174"/>
    </row>
    <row r="752" spans="2:9" x14ac:dyDescent="0.25">
      <c r="B752" s="193"/>
      <c r="C752" s="194"/>
      <c r="D752" s="195"/>
      <c r="E752" s="203"/>
      <c r="F752" s="171"/>
      <c r="G752" s="171"/>
      <c r="H752" s="173"/>
      <c r="I752" s="175"/>
    </row>
    <row r="753" spans="2:9" x14ac:dyDescent="0.25">
      <c r="B753" s="190">
        <v>3722</v>
      </c>
      <c r="C753" s="191"/>
      <c r="D753" s="192"/>
      <c r="E753" s="190" t="s">
        <v>213</v>
      </c>
      <c r="F753" s="170"/>
      <c r="G753" s="170"/>
      <c r="H753" s="172">
        <v>462.36</v>
      </c>
      <c r="I753" s="174"/>
    </row>
    <row r="754" spans="2:9" x14ac:dyDescent="0.25">
      <c r="B754" s="193"/>
      <c r="C754" s="194"/>
      <c r="D754" s="195"/>
      <c r="E754" s="193"/>
      <c r="F754" s="171"/>
      <c r="G754" s="171"/>
      <c r="H754" s="173"/>
      <c r="I754" s="175"/>
    </row>
    <row r="755" spans="2:9" x14ac:dyDescent="0.25">
      <c r="B755" s="231" t="s">
        <v>235</v>
      </c>
      <c r="C755" s="232"/>
      <c r="D755" s="233"/>
      <c r="E755" s="237" t="s">
        <v>236</v>
      </c>
      <c r="F755" s="206">
        <f>SUM(F757)</f>
        <v>52300</v>
      </c>
      <c r="G755" s="206">
        <f>SUM(G757)</f>
        <v>0</v>
      </c>
      <c r="H755" s="208">
        <f>SUM(H757)</f>
        <v>51928.310000000005</v>
      </c>
      <c r="I755" s="204">
        <f t="shared" ref="I755:I762" si="84">SUM(H755/F755*100)</f>
        <v>99.289311663479936</v>
      </c>
    </row>
    <row r="756" spans="2:9" x14ac:dyDescent="0.25">
      <c r="B756" s="234"/>
      <c r="C756" s="235"/>
      <c r="D756" s="236"/>
      <c r="E756" s="238"/>
      <c r="F756" s="207"/>
      <c r="G756" s="207"/>
      <c r="H756" s="209"/>
      <c r="I756" s="205" t="e">
        <f t="shared" si="84"/>
        <v>#DIV/0!</v>
      </c>
    </row>
    <row r="757" spans="2:9" ht="15" customHeight="1" x14ac:dyDescent="0.25">
      <c r="B757" s="182" t="s">
        <v>202</v>
      </c>
      <c r="C757" s="183"/>
      <c r="D757" s="184"/>
      <c r="E757" s="182" t="s">
        <v>203</v>
      </c>
      <c r="F757" s="178">
        <f>SUM(F759)</f>
        <v>52300</v>
      </c>
      <c r="G757" s="178">
        <f>SUM(G759)</f>
        <v>0</v>
      </c>
      <c r="H757" s="172">
        <f>SUM(H759)</f>
        <v>51928.310000000005</v>
      </c>
      <c r="I757" s="174">
        <f t="shared" si="84"/>
        <v>99.289311663479936</v>
      </c>
    </row>
    <row r="758" spans="2:9" ht="15" customHeight="1" x14ac:dyDescent="0.25">
      <c r="B758" s="185"/>
      <c r="C758" s="186"/>
      <c r="D758" s="187"/>
      <c r="E758" s="185"/>
      <c r="F758" s="179"/>
      <c r="G758" s="179"/>
      <c r="H758" s="173"/>
      <c r="I758" s="175" t="e">
        <f t="shared" si="84"/>
        <v>#DIV/0!</v>
      </c>
    </row>
    <row r="759" spans="2:9" ht="15" customHeight="1" x14ac:dyDescent="0.25">
      <c r="B759" s="190">
        <v>3</v>
      </c>
      <c r="C759" s="191"/>
      <c r="D759" s="192"/>
      <c r="E759" s="190" t="s">
        <v>3</v>
      </c>
      <c r="F759" s="178">
        <f>SUM(F761+F769)</f>
        <v>52300</v>
      </c>
      <c r="G759" s="178">
        <f>SUM(G761+G769)</f>
        <v>0</v>
      </c>
      <c r="H759" s="172">
        <f>SUM(H761+H769)</f>
        <v>51928.310000000005</v>
      </c>
      <c r="I759" s="174">
        <f t="shared" si="84"/>
        <v>99.289311663479936</v>
      </c>
    </row>
    <row r="760" spans="2:9" ht="15" customHeight="1" x14ac:dyDescent="0.25">
      <c r="B760" s="193"/>
      <c r="C760" s="194"/>
      <c r="D760" s="195"/>
      <c r="E760" s="193"/>
      <c r="F760" s="179"/>
      <c r="G760" s="179"/>
      <c r="H760" s="173"/>
      <c r="I760" s="175" t="e">
        <f t="shared" si="84"/>
        <v>#DIV/0!</v>
      </c>
    </row>
    <row r="761" spans="2:9" ht="15" customHeight="1" x14ac:dyDescent="0.25">
      <c r="B761" s="190">
        <v>31</v>
      </c>
      <c r="C761" s="191"/>
      <c r="D761" s="192"/>
      <c r="E761" s="190" t="s">
        <v>4</v>
      </c>
      <c r="F761" s="178">
        <v>48900</v>
      </c>
      <c r="G761" s="178">
        <v>0</v>
      </c>
      <c r="H761" s="172">
        <f>SUM(H763+H765+H767)</f>
        <v>48645.530000000006</v>
      </c>
      <c r="I761" s="174">
        <f t="shared" si="84"/>
        <v>99.479611451942745</v>
      </c>
    </row>
    <row r="762" spans="2:9" ht="15" customHeight="1" x14ac:dyDescent="0.25">
      <c r="B762" s="193"/>
      <c r="C762" s="194"/>
      <c r="D762" s="195"/>
      <c r="E762" s="193"/>
      <c r="F762" s="179"/>
      <c r="G762" s="179"/>
      <c r="H762" s="173"/>
      <c r="I762" s="175" t="e">
        <f t="shared" si="84"/>
        <v>#DIV/0!</v>
      </c>
    </row>
    <row r="763" spans="2:9" ht="30" customHeight="1" x14ac:dyDescent="0.25">
      <c r="B763" s="251">
        <v>311</v>
      </c>
      <c r="C763" s="252"/>
      <c r="D763" s="253"/>
      <c r="E763" s="89" t="s">
        <v>210</v>
      </c>
      <c r="F763" s="139"/>
      <c r="G763" s="125"/>
      <c r="H763" s="103">
        <f>SUM(H764)</f>
        <v>37635.660000000003</v>
      </c>
      <c r="I763" s="104"/>
    </row>
    <row r="764" spans="2:9" ht="30" customHeight="1" x14ac:dyDescent="0.25">
      <c r="B764" s="251">
        <v>3111</v>
      </c>
      <c r="C764" s="252"/>
      <c r="D764" s="253"/>
      <c r="E764" s="89" t="s">
        <v>26</v>
      </c>
      <c r="F764" s="139"/>
      <c r="G764" s="125"/>
      <c r="H764" s="103">
        <v>37635.660000000003</v>
      </c>
      <c r="I764" s="104"/>
    </row>
    <row r="765" spans="2:9" ht="30" customHeight="1" x14ac:dyDescent="0.25">
      <c r="B765" s="251">
        <v>312</v>
      </c>
      <c r="C765" s="252"/>
      <c r="D765" s="253"/>
      <c r="E765" s="88" t="s">
        <v>92</v>
      </c>
      <c r="F765" s="136"/>
      <c r="G765" s="122"/>
      <c r="H765" s="105">
        <f>SUM(H766)</f>
        <v>4800</v>
      </c>
      <c r="I765" s="113"/>
    </row>
    <row r="766" spans="2:9" ht="30" customHeight="1" x14ac:dyDescent="0.25">
      <c r="B766" s="251">
        <v>3121</v>
      </c>
      <c r="C766" s="252"/>
      <c r="D766" s="253"/>
      <c r="E766" s="88" t="s">
        <v>92</v>
      </c>
      <c r="F766" s="136"/>
      <c r="G766" s="122"/>
      <c r="H766" s="105">
        <v>4800</v>
      </c>
      <c r="I766" s="113"/>
    </row>
    <row r="767" spans="2:9" ht="30" customHeight="1" x14ac:dyDescent="0.25">
      <c r="B767" s="251">
        <v>313</v>
      </c>
      <c r="C767" s="252"/>
      <c r="D767" s="253"/>
      <c r="E767" s="88" t="s">
        <v>211</v>
      </c>
      <c r="F767" s="136"/>
      <c r="G767" s="122"/>
      <c r="H767" s="105">
        <f>SUM(H768)</f>
        <v>6209.87</v>
      </c>
      <c r="I767" s="113"/>
    </row>
    <row r="768" spans="2:9" ht="30" customHeight="1" x14ac:dyDescent="0.25">
      <c r="B768" s="251">
        <v>3132</v>
      </c>
      <c r="C768" s="252"/>
      <c r="D768" s="253"/>
      <c r="E768" s="88" t="s">
        <v>93</v>
      </c>
      <c r="F768" s="136"/>
      <c r="G768" s="122"/>
      <c r="H768" s="105">
        <v>6209.87</v>
      </c>
      <c r="I768" s="113"/>
    </row>
    <row r="769" spans="2:9" ht="15" customHeight="1" x14ac:dyDescent="0.25">
      <c r="B769" s="201">
        <v>32</v>
      </c>
      <c r="C769" s="201"/>
      <c r="D769" s="201"/>
      <c r="E769" s="190" t="s">
        <v>12</v>
      </c>
      <c r="F769" s="178">
        <v>3400</v>
      </c>
      <c r="G769" s="178">
        <v>0</v>
      </c>
      <c r="H769" s="172">
        <f>SUM(H771)</f>
        <v>3282.78</v>
      </c>
      <c r="I769" s="174">
        <f t="shared" ref="I769:I770" si="85">SUM(H769/F769*100)</f>
        <v>96.55235294117648</v>
      </c>
    </row>
    <row r="770" spans="2:9" ht="15" customHeight="1" x14ac:dyDescent="0.25">
      <c r="B770" s="201"/>
      <c r="C770" s="201"/>
      <c r="D770" s="201"/>
      <c r="E770" s="193"/>
      <c r="F770" s="179"/>
      <c r="G770" s="179"/>
      <c r="H770" s="173"/>
      <c r="I770" s="175" t="e">
        <f t="shared" si="85"/>
        <v>#DIV/0!</v>
      </c>
    </row>
    <row r="771" spans="2:9" ht="15" customHeight="1" x14ac:dyDescent="0.25">
      <c r="B771" s="190">
        <v>321</v>
      </c>
      <c r="C771" s="191"/>
      <c r="D771" s="192"/>
      <c r="E771" s="196" t="s">
        <v>27</v>
      </c>
      <c r="F771" s="170"/>
      <c r="G771" s="170"/>
      <c r="H771" s="172">
        <f>SUM(H773:H776)</f>
        <v>3282.78</v>
      </c>
      <c r="I771" s="174"/>
    </row>
    <row r="772" spans="2:9" ht="15" customHeight="1" x14ac:dyDescent="0.25">
      <c r="B772" s="193"/>
      <c r="C772" s="194"/>
      <c r="D772" s="195"/>
      <c r="E772" s="197"/>
      <c r="F772" s="171"/>
      <c r="G772" s="171"/>
      <c r="H772" s="173"/>
      <c r="I772" s="175"/>
    </row>
    <row r="773" spans="2:9" ht="15" customHeight="1" x14ac:dyDescent="0.25">
      <c r="B773" s="190">
        <v>3211</v>
      </c>
      <c r="C773" s="191"/>
      <c r="D773" s="192"/>
      <c r="E773" s="190" t="s">
        <v>28</v>
      </c>
      <c r="F773" s="170"/>
      <c r="G773" s="170"/>
      <c r="H773" s="172">
        <v>199.25</v>
      </c>
      <c r="I773" s="174"/>
    </row>
    <row r="774" spans="2:9" ht="15" customHeight="1" x14ac:dyDescent="0.25">
      <c r="B774" s="193"/>
      <c r="C774" s="194"/>
      <c r="D774" s="195"/>
      <c r="E774" s="193"/>
      <c r="F774" s="171"/>
      <c r="G774" s="171"/>
      <c r="H774" s="173"/>
      <c r="I774" s="175"/>
    </row>
    <row r="775" spans="2:9" ht="15" customHeight="1" x14ac:dyDescent="0.25">
      <c r="B775" s="190">
        <v>3212</v>
      </c>
      <c r="C775" s="191"/>
      <c r="D775" s="192"/>
      <c r="E775" s="190" t="s">
        <v>119</v>
      </c>
      <c r="F775" s="170"/>
      <c r="G775" s="170"/>
      <c r="H775" s="172">
        <v>3083.53</v>
      </c>
      <c r="I775" s="174"/>
    </row>
    <row r="776" spans="2:9" ht="15" customHeight="1" x14ac:dyDescent="0.25">
      <c r="B776" s="193"/>
      <c r="C776" s="194"/>
      <c r="D776" s="195"/>
      <c r="E776" s="193"/>
      <c r="F776" s="171"/>
      <c r="G776" s="171"/>
      <c r="H776" s="173"/>
      <c r="I776" s="175"/>
    </row>
    <row r="777" spans="2:9" ht="15" customHeight="1" x14ac:dyDescent="0.25">
      <c r="B777" s="231" t="s">
        <v>207</v>
      </c>
      <c r="C777" s="232"/>
      <c r="D777" s="233"/>
      <c r="E777" s="237" t="s">
        <v>204</v>
      </c>
      <c r="F777" s="206">
        <f>SUM(F779)</f>
        <v>39500</v>
      </c>
      <c r="G777" s="206">
        <f>SUM(G779)</f>
        <v>0</v>
      </c>
      <c r="H777" s="208">
        <f>SUM(H779)</f>
        <v>39456.21</v>
      </c>
      <c r="I777" s="204">
        <f t="shared" ref="I777:I784" si="86">SUM(H777/F777*100)</f>
        <v>99.889139240506324</v>
      </c>
    </row>
    <row r="778" spans="2:9" ht="15" customHeight="1" x14ac:dyDescent="0.25">
      <c r="B778" s="234"/>
      <c r="C778" s="235"/>
      <c r="D778" s="236"/>
      <c r="E778" s="238"/>
      <c r="F778" s="207"/>
      <c r="G778" s="207"/>
      <c r="H778" s="209"/>
      <c r="I778" s="205" t="e">
        <f t="shared" si="86"/>
        <v>#DIV/0!</v>
      </c>
    </row>
    <row r="779" spans="2:9" x14ac:dyDescent="0.25">
      <c r="B779" s="182" t="s">
        <v>156</v>
      </c>
      <c r="C779" s="183"/>
      <c r="D779" s="184"/>
      <c r="E779" s="182" t="s">
        <v>157</v>
      </c>
      <c r="F779" s="178">
        <f>SUM(F781)</f>
        <v>39500</v>
      </c>
      <c r="G779" s="178">
        <f>SUM(G781)</f>
        <v>0</v>
      </c>
      <c r="H779" s="172">
        <f>SUM(H781)</f>
        <v>39456.21</v>
      </c>
      <c r="I779" s="174">
        <f t="shared" si="86"/>
        <v>99.889139240506324</v>
      </c>
    </row>
    <row r="780" spans="2:9" x14ac:dyDescent="0.25">
      <c r="B780" s="185"/>
      <c r="C780" s="186"/>
      <c r="D780" s="187"/>
      <c r="E780" s="185"/>
      <c r="F780" s="179"/>
      <c r="G780" s="179"/>
      <c r="H780" s="173"/>
      <c r="I780" s="175" t="e">
        <f t="shared" si="86"/>
        <v>#DIV/0!</v>
      </c>
    </row>
    <row r="781" spans="2:9" ht="15" customHeight="1" x14ac:dyDescent="0.25">
      <c r="B781" s="190">
        <v>3</v>
      </c>
      <c r="C781" s="191"/>
      <c r="D781" s="192"/>
      <c r="E781" s="190" t="s">
        <v>3</v>
      </c>
      <c r="F781" s="178">
        <f>SUM(F783)</f>
        <v>39500</v>
      </c>
      <c r="G781" s="178">
        <f>SUM(G783)</f>
        <v>0</v>
      </c>
      <c r="H781" s="172">
        <f>SUM(H783)</f>
        <v>39456.21</v>
      </c>
      <c r="I781" s="174">
        <f t="shared" si="86"/>
        <v>99.889139240506324</v>
      </c>
    </row>
    <row r="782" spans="2:9" ht="15" customHeight="1" x14ac:dyDescent="0.25">
      <c r="B782" s="193"/>
      <c r="C782" s="194"/>
      <c r="D782" s="195"/>
      <c r="E782" s="193"/>
      <c r="F782" s="179"/>
      <c r="G782" s="179"/>
      <c r="H782" s="173"/>
      <c r="I782" s="175" t="e">
        <f t="shared" si="86"/>
        <v>#DIV/0!</v>
      </c>
    </row>
    <row r="783" spans="2:9" x14ac:dyDescent="0.25">
      <c r="B783" s="201">
        <v>32</v>
      </c>
      <c r="C783" s="201"/>
      <c r="D783" s="201"/>
      <c r="E783" s="201" t="s">
        <v>12</v>
      </c>
      <c r="F783" s="210">
        <v>39500</v>
      </c>
      <c r="G783" s="210">
        <v>0</v>
      </c>
      <c r="H783" s="211">
        <f>SUM(H785+H787)</f>
        <v>39456.21</v>
      </c>
      <c r="I783" s="212">
        <f t="shared" si="86"/>
        <v>99.889139240506324</v>
      </c>
    </row>
    <row r="784" spans="2:9" x14ac:dyDescent="0.25">
      <c r="B784" s="201"/>
      <c r="C784" s="201"/>
      <c r="D784" s="201"/>
      <c r="E784" s="201"/>
      <c r="F784" s="210"/>
      <c r="G784" s="210"/>
      <c r="H784" s="211"/>
      <c r="I784" s="212" t="e">
        <f t="shared" si="86"/>
        <v>#DIV/0!</v>
      </c>
    </row>
    <row r="785" spans="2:9" ht="30" customHeight="1" x14ac:dyDescent="0.25">
      <c r="B785" s="201">
        <v>322</v>
      </c>
      <c r="C785" s="201"/>
      <c r="D785" s="201"/>
      <c r="E785" s="132" t="s">
        <v>209</v>
      </c>
      <c r="F785" s="31"/>
      <c r="G785" s="31"/>
      <c r="H785" s="134">
        <f>SUM(H786)</f>
        <v>1712.49</v>
      </c>
      <c r="I785" s="135"/>
    </row>
    <row r="786" spans="2:9" ht="30" customHeight="1" x14ac:dyDescent="0.25">
      <c r="B786" s="251">
        <v>3225</v>
      </c>
      <c r="C786" s="252"/>
      <c r="D786" s="253"/>
      <c r="E786" s="132" t="s">
        <v>255</v>
      </c>
      <c r="F786" s="139"/>
      <c r="G786" s="133"/>
      <c r="H786" s="134">
        <v>1712.49</v>
      </c>
      <c r="I786" s="135"/>
    </row>
    <row r="787" spans="2:9" ht="30" customHeight="1" x14ac:dyDescent="0.25">
      <c r="B787" s="201">
        <v>323</v>
      </c>
      <c r="C787" s="201"/>
      <c r="D787" s="201"/>
      <c r="E787" s="89" t="s">
        <v>121</v>
      </c>
      <c r="F787" s="31"/>
      <c r="G787" s="31"/>
      <c r="H787" s="134">
        <f>SUM(H788)</f>
        <v>37743.72</v>
      </c>
      <c r="I787" s="104"/>
    </row>
    <row r="788" spans="2:9" ht="30" customHeight="1" x14ac:dyDescent="0.25">
      <c r="B788" s="201">
        <v>3232</v>
      </c>
      <c r="C788" s="201"/>
      <c r="D788" s="201"/>
      <c r="E788" s="101" t="s">
        <v>100</v>
      </c>
      <c r="F788" s="31"/>
      <c r="G788" s="31"/>
      <c r="H788" s="134">
        <v>37743.72</v>
      </c>
      <c r="I788" s="104"/>
    </row>
    <row r="789" spans="2:9" ht="15" customHeight="1" x14ac:dyDescent="0.25">
      <c r="B789" s="231" t="s">
        <v>237</v>
      </c>
      <c r="C789" s="232"/>
      <c r="D789" s="233"/>
      <c r="E789" s="237" t="s">
        <v>238</v>
      </c>
      <c r="F789" s="206">
        <f>SUM(F791)</f>
        <v>65000</v>
      </c>
      <c r="G789" s="206">
        <f>SUM(G791)</f>
        <v>0</v>
      </c>
      <c r="H789" s="208">
        <f>SUM(H791)</f>
        <v>58059.82</v>
      </c>
      <c r="I789" s="204">
        <f t="shared" ref="I789:I796" si="87">SUM(H789/F789*100)</f>
        <v>89.322800000000001</v>
      </c>
    </row>
    <row r="790" spans="2:9" ht="15" customHeight="1" x14ac:dyDescent="0.25">
      <c r="B790" s="234"/>
      <c r="C790" s="235"/>
      <c r="D790" s="236"/>
      <c r="E790" s="238"/>
      <c r="F790" s="207"/>
      <c r="G790" s="207"/>
      <c r="H790" s="209"/>
      <c r="I790" s="205" t="e">
        <f t="shared" si="87"/>
        <v>#DIV/0!</v>
      </c>
    </row>
    <row r="791" spans="2:9" ht="15" customHeight="1" x14ac:dyDescent="0.25">
      <c r="B791" s="182" t="s">
        <v>160</v>
      </c>
      <c r="C791" s="183"/>
      <c r="D791" s="184"/>
      <c r="E791" s="182" t="s">
        <v>157</v>
      </c>
      <c r="F791" s="178">
        <f>SUM(F793)</f>
        <v>65000</v>
      </c>
      <c r="G791" s="178">
        <f>SUM(G793)</f>
        <v>0</v>
      </c>
      <c r="H791" s="172">
        <f>SUM(H793)</f>
        <v>58059.82</v>
      </c>
      <c r="I791" s="174">
        <f t="shared" si="87"/>
        <v>89.322800000000001</v>
      </c>
    </row>
    <row r="792" spans="2:9" x14ac:dyDescent="0.25">
      <c r="B792" s="185"/>
      <c r="C792" s="186"/>
      <c r="D792" s="187"/>
      <c r="E792" s="185"/>
      <c r="F792" s="179"/>
      <c r="G792" s="179"/>
      <c r="H792" s="173"/>
      <c r="I792" s="175" t="e">
        <f t="shared" si="87"/>
        <v>#DIV/0!</v>
      </c>
    </row>
    <row r="793" spans="2:9" ht="15" customHeight="1" x14ac:dyDescent="0.25">
      <c r="B793" s="190">
        <v>3</v>
      </c>
      <c r="C793" s="191"/>
      <c r="D793" s="192"/>
      <c r="E793" s="190" t="s">
        <v>3</v>
      </c>
      <c r="F793" s="178">
        <f>SUM(F795)</f>
        <v>65000</v>
      </c>
      <c r="G793" s="178">
        <f>SUM(G795)</f>
        <v>0</v>
      </c>
      <c r="H793" s="172">
        <f>SUM(H795)</f>
        <v>58059.82</v>
      </c>
      <c r="I793" s="174">
        <f t="shared" si="87"/>
        <v>89.322800000000001</v>
      </c>
    </row>
    <row r="794" spans="2:9" ht="15" customHeight="1" x14ac:dyDescent="0.25">
      <c r="B794" s="193"/>
      <c r="C794" s="194"/>
      <c r="D794" s="195"/>
      <c r="E794" s="193"/>
      <c r="F794" s="179"/>
      <c r="G794" s="179"/>
      <c r="H794" s="173"/>
      <c r="I794" s="175" t="e">
        <f t="shared" si="87"/>
        <v>#DIV/0!</v>
      </c>
    </row>
    <row r="795" spans="2:9" x14ac:dyDescent="0.25">
      <c r="B795" s="201">
        <v>32</v>
      </c>
      <c r="C795" s="201"/>
      <c r="D795" s="201"/>
      <c r="E795" s="201" t="s">
        <v>12</v>
      </c>
      <c r="F795" s="210">
        <v>65000</v>
      </c>
      <c r="G795" s="210">
        <v>0</v>
      </c>
      <c r="H795" s="211">
        <f>SUM(H797)</f>
        <v>58059.82</v>
      </c>
      <c r="I795" s="212">
        <f t="shared" si="87"/>
        <v>89.322800000000001</v>
      </c>
    </row>
    <row r="796" spans="2:9" x14ac:dyDescent="0.25">
      <c r="B796" s="201"/>
      <c r="C796" s="201"/>
      <c r="D796" s="201"/>
      <c r="E796" s="201"/>
      <c r="F796" s="210"/>
      <c r="G796" s="210"/>
      <c r="H796" s="211"/>
      <c r="I796" s="212" t="e">
        <f t="shared" si="87"/>
        <v>#DIV/0!</v>
      </c>
    </row>
    <row r="797" spans="2:9" ht="30" customHeight="1" x14ac:dyDescent="0.25">
      <c r="B797" s="201">
        <v>322</v>
      </c>
      <c r="C797" s="201"/>
      <c r="D797" s="201"/>
      <c r="E797" s="118" t="s">
        <v>209</v>
      </c>
      <c r="F797" s="31"/>
      <c r="G797" s="31"/>
      <c r="H797" s="119">
        <f>SUM(H798)</f>
        <v>58059.82</v>
      </c>
      <c r="I797" s="119"/>
    </row>
    <row r="798" spans="2:9" ht="30" customHeight="1" x14ac:dyDescent="0.25">
      <c r="B798" s="201">
        <v>3222</v>
      </c>
      <c r="C798" s="201"/>
      <c r="D798" s="201"/>
      <c r="E798" s="101" t="s">
        <v>117</v>
      </c>
      <c r="F798" s="31"/>
      <c r="G798" s="31"/>
      <c r="H798" s="119">
        <v>58059.82</v>
      </c>
      <c r="I798" s="119"/>
    </row>
    <row r="799" spans="2:9" x14ac:dyDescent="0.25">
      <c r="B799" s="261"/>
      <c r="C799" s="261"/>
      <c r="D799" s="261"/>
      <c r="E799" s="98"/>
    </row>
    <row r="800" spans="2:9" x14ac:dyDescent="0.25">
      <c r="B800" s="261"/>
      <c r="C800" s="261"/>
      <c r="D800" s="261"/>
      <c r="E800" s="97"/>
    </row>
    <row r="801" spans="2:5" x14ac:dyDescent="0.25">
      <c r="B801" s="261"/>
      <c r="C801" s="261"/>
      <c r="D801" s="261"/>
      <c r="E801" s="97"/>
    </row>
    <row r="802" spans="2:5" x14ac:dyDescent="0.25">
      <c r="B802" s="261"/>
      <c r="C802" s="261"/>
      <c r="D802" s="261"/>
      <c r="E802" s="98"/>
    </row>
    <row r="803" spans="2:5" x14ac:dyDescent="0.25">
      <c r="B803" s="261"/>
      <c r="C803" s="261"/>
      <c r="D803" s="261"/>
      <c r="E803" s="98"/>
    </row>
    <row r="804" spans="2:5" x14ac:dyDescent="0.25">
      <c r="B804" s="261"/>
      <c r="C804" s="261"/>
      <c r="D804" s="261"/>
      <c r="E804" s="98"/>
    </row>
    <row r="805" spans="2:5" x14ac:dyDescent="0.25">
      <c r="B805" s="261"/>
      <c r="C805" s="261"/>
      <c r="D805" s="261"/>
      <c r="E805" s="97"/>
    </row>
    <row r="806" spans="2:5" x14ac:dyDescent="0.25">
      <c r="B806" s="261"/>
      <c r="C806" s="261"/>
      <c r="D806" s="261"/>
      <c r="E806" s="97"/>
    </row>
    <row r="807" spans="2:5" x14ac:dyDescent="0.25">
      <c r="B807" s="261"/>
      <c r="C807" s="261"/>
      <c r="D807" s="261"/>
      <c r="E807" s="97"/>
    </row>
    <row r="808" spans="2:5" x14ac:dyDescent="0.25">
      <c r="B808" s="261"/>
      <c r="C808" s="261"/>
      <c r="D808" s="261"/>
      <c r="E808" s="98"/>
    </row>
    <row r="809" spans="2:5" x14ac:dyDescent="0.25">
      <c r="B809" s="261"/>
      <c r="C809" s="261"/>
      <c r="D809" s="261"/>
      <c r="E809" s="98"/>
    </row>
    <row r="810" spans="2:5" x14ac:dyDescent="0.25">
      <c r="B810" s="261"/>
      <c r="C810" s="261"/>
      <c r="D810" s="261"/>
      <c r="E810" s="98"/>
    </row>
  </sheetData>
  <mergeCells count="2207">
    <mergeCell ref="I390:I391"/>
    <mergeCell ref="B440:D441"/>
    <mergeCell ref="E440:E441"/>
    <mergeCell ref="F440:F441"/>
    <mergeCell ref="G440:G441"/>
    <mergeCell ref="H440:H441"/>
    <mergeCell ref="I440:I441"/>
    <mergeCell ref="B786:D786"/>
    <mergeCell ref="B785:D785"/>
    <mergeCell ref="B593:D594"/>
    <mergeCell ref="E593:E594"/>
    <mergeCell ref="F593:F594"/>
    <mergeCell ref="G593:G594"/>
    <mergeCell ref="H593:H594"/>
    <mergeCell ref="I593:I594"/>
    <mergeCell ref="I412:I413"/>
    <mergeCell ref="B414:D415"/>
    <mergeCell ref="E414:E415"/>
    <mergeCell ref="F414:F415"/>
    <mergeCell ref="G414:G415"/>
    <mergeCell ref="H414:H415"/>
    <mergeCell ref="I414:I415"/>
    <mergeCell ref="B416:D417"/>
    <mergeCell ref="E416:E417"/>
    <mergeCell ref="F416:F417"/>
    <mergeCell ref="G416:G417"/>
    <mergeCell ref="H416:H417"/>
    <mergeCell ref="I416:I417"/>
    <mergeCell ref="E256:E257"/>
    <mergeCell ref="F256:F257"/>
    <mergeCell ref="G256:G257"/>
    <mergeCell ref="H256:H257"/>
    <mergeCell ref="I256:I257"/>
    <mergeCell ref="B720:D720"/>
    <mergeCell ref="B572:D573"/>
    <mergeCell ref="E572:E573"/>
    <mergeCell ref="F572:F573"/>
    <mergeCell ref="G572:G573"/>
    <mergeCell ref="H572:H573"/>
    <mergeCell ref="I572:I573"/>
    <mergeCell ref="B574:D575"/>
    <mergeCell ref="E574:E575"/>
    <mergeCell ref="F574:F575"/>
    <mergeCell ref="G574:G575"/>
    <mergeCell ref="H574:H575"/>
    <mergeCell ref="I574:I575"/>
    <mergeCell ref="B388:D389"/>
    <mergeCell ref="E388:E389"/>
    <mergeCell ref="F388:F389"/>
    <mergeCell ref="G388:G389"/>
    <mergeCell ref="H388:H389"/>
    <mergeCell ref="I388:I389"/>
    <mergeCell ref="B390:D391"/>
    <mergeCell ref="F373:F374"/>
    <mergeCell ref="G373:G374"/>
    <mergeCell ref="H373:H374"/>
    <mergeCell ref="I373:I374"/>
    <mergeCell ref="B375:D376"/>
    <mergeCell ref="E375:E376"/>
    <mergeCell ref="E390:E391"/>
    <mergeCell ref="I242:I243"/>
    <mergeCell ref="B254:D255"/>
    <mergeCell ref="E254:E255"/>
    <mergeCell ref="F254:F255"/>
    <mergeCell ref="G254:G255"/>
    <mergeCell ref="H254:H255"/>
    <mergeCell ref="I254:I255"/>
    <mergeCell ref="B248:D249"/>
    <mergeCell ref="E248:E249"/>
    <mergeCell ref="F248:F249"/>
    <mergeCell ref="G248:G249"/>
    <mergeCell ref="H248:H249"/>
    <mergeCell ref="I248:I249"/>
    <mergeCell ref="B250:D251"/>
    <mergeCell ref="E250:E251"/>
    <mergeCell ref="F250:F251"/>
    <mergeCell ref="G250:G251"/>
    <mergeCell ref="H250:H251"/>
    <mergeCell ref="I250:I251"/>
    <mergeCell ref="B252:D253"/>
    <mergeCell ref="E252:E253"/>
    <mergeCell ref="F252:F253"/>
    <mergeCell ref="G252:G253"/>
    <mergeCell ref="H252:H253"/>
    <mergeCell ref="I252:I253"/>
    <mergeCell ref="I236:I237"/>
    <mergeCell ref="E226:E227"/>
    <mergeCell ref="B228:D229"/>
    <mergeCell ref="E228:E229"/>
    <mergeCell ref="B244:D245"/>
    <mergeCell ref="E244:E245"/>
    <mergeCell ref="F244:F245"/>
    <mergeCell ref="G244:G245"/>
    <mergeCell ref="H244:H245"/>
    <mergeCell ref="I244:I245"/>
    <mergeCell ref="B246:D247"/>
    <mergeCell ref="E246:E247"/>
    <mergeCell ref="F246:F247"/>
    <mergeCell ref="G246:G247"/>
    <mergeCell ref="H246:H247"/>
    <mergeCell ref="I246:I247"/>
    <mergeCell ref="B238:D239"/>
    <mergeCell ref="E238:E239"/>
    <mergeCell ref="F238:F239"/>
    <mergeCell ref="G238:G239"/>
    <mergeCell ref="H238:H239"/>
    <mergeCell ref="I238:I239"/>
    <mergeCell ref="B240:D241"/>
    <mergeCell ref="E240:E241"/>
    <mergeCell ref="F240:F241"/>
    <mergeCell ref="G240:G241"/>
    <mergeCell ref="H240:H241"/>
    <mergeCell ref="I240:I241"/>
    <mergeCell ref="B242:D243"/>
    <mergeCell ref="E242:E243"/>
    <mergeCell ref="F242:F243"/>
    <mergeCell ref="G242:G243"/>
    <mergeCell ref="B795:D796"/>
    <mergeCell ref="E795:E796"/>
    <mergeCell ref="F795:F796"/>
    <mergeCell ref="G795:G796"/>
    <mergeCell ref="H795:H796"/>
    <mergeCell ref="I795:I796"/>
    <mergeCell ref="B432:D433"/>
    <mergeCell ref="E432:E433"/>
    <mergeCell ref="F432:F433"/>
    <mergeCell ref="G432:G433"/>
    <mergeCell ref="H432:H433"/>
    <mergeCell ref="I432:I433"/>
    <mergeCell ref="H791:H792"/>
    <mergeCell ref="I791:I792"/>
    <mergeCell ref="B793:D794"/>
    <mergeCell ref="E793:E794"/>
    <mergeCell ref="B224:D225"/>
    <mergeCell ref="E224:E225"/>
    <mergeCell ref="F224:F225"/>
    <mergeCell ref="G224:G225"/>
    <mergeCell ref="H224:H225"/>
    <mergeCell ref="I224:I225"/>
    <mergeCell ref="B234:D235"/>
    <mergeCell ref="E234:E235"/>
    <mergeCell ref="F234:F235"/>
    <mergeCell ref="G234:G235"/>
    <mergeCell ref="H234:H235"/>
    <mergeCell ref="I234:I235"/>
    <mergeCell ref="B236:D237"/>
    <mergeCell ref="E236:E237"/>
    <mergeCell ref="F236:F237"/>
    <mergeCell ref="G236:G237"/>
    <mergeCell ref="E789:E790"/>
    <mergeCell ref="F789:F790"/>
    <mergeCell ref="G789:G790"/>
    <mergeCell ref="H789:H790"/>
    <mergeCell ref="I789:I790"/>
    <mergeCell ref="B791:D792"/>
    <mergeCell ref="E791:E792"/>
    <mergeCell ref="F791:F792"/>
    <mergeCell ref="G791:G792"/>
    <mergeCell ref="B434:D435"/>
    <mergeCell ref="E434:E435"/>
    <mergeCell ref="F434:F435"/>
    <mergeCell ref="G434:G435"/>
    <mergeCell ref="H434:H435"/>
    <mergeCell ref="I434:I435"/>
    <mergeCell ref="F375:F376"/>
    <mergeCell ref="G375:G376"/>
    <mergeCell ref="H375:H376"/>
    <mergeCell ref="I375:I376"/>
    <mergeCell ref="B377:D378"/>
    <mergeCell ref="E377:E378"/>
    <mergeCell ref="F377:F378"/>
    <mergeCell ref="G377:G378"/>
    <mergeCell ref="H377:H378"/>
    <mergeCell ref="I377:I378"/>
    <mergeCell ref="B379:D380"/>
    <mergeCell ref="E379:E380"/>
    <mergeCell ref="F379:F380"/>
    <mergeCell ref="G379:G380"/>
    <mergeCell ref="H379:H380"/>
    <mergeCell ref="I379:I380"/>
    <mergeCell ref="F390:F391"/>
    <mergeCell ref="G86:G87"/>
    <mergeCell ref="H86:H87"/>
    <mergeCell ref="I86:I87"/>
    <mergeCell ref="B128:D129"/>
    <mergeCell ref="E128:E129"/>
    <mergeCell ref="F128:F129"/>
    <mergeCell ref="G128:G129"/>
    <mergeCell ref="H128:H129"/>
    <mergeCell ref="I128:I129"/>
    <mergeCell ref="B130:D131"/>
    <mergeCell ref="E130:E131"/>
    <mergeCell ref="F130:F131"/>
    <mergeCell ref="G130:G131"/>
    <mergeCell ref="H130:H131"/>
    <mergeCell ref="I130:I131"/>
    <mergeCell ref="B797:D797"/>
    <mergeCell ref="B798:D798"/>
    <mergeCell ref="B369:D370"/>
    <mergeCell ref="E369:E370"/>
    <mergeCell ref="F369:F370"/>
    <mergeCell ref="G369:G370"/>
    <mergeCell ref="H369:H370"/>
    <mergeCell ref="I369:I370"/>
    <mergeCell ref="B371:D372"/>
    <mergeCell ref="E371:E372"/>
    <mergeCell ref="F371:F372"/>
    <mergeCell ref="G371:G372"/>
    <mergeCell ref="H371:H372"/>
    <mergeCell ref="I371:I372"/>
    <mergeCell ref="B373:D374"/>
    <mergeCell ref="E373:E374"/>
    <mergeCell ref="B789:D790"/>
    <mergeCell ref="F793:F794"/>
    <mergeCell ref="G793:G794"/>
    <mergeCell ref="H793:H794"/>
    <mergeCell ref="I793:I794"/>
    <mergeCell ref="B438:D439"/>
    <mergeCell ref="E438:E439"/>
    <mergeCell ref="F438:F439"/>
    <mergeCell ref="G438:G439"/>
    <mergeCell ref="I438:I439"/>
    <mergeCell ref="B422:D423"/>
    <mergeCell ref="E422:E423"/>
    <mergeCell ref="F422:F423"/>
    <mergeCell ref="G422:G423"/>
    <mergeCell ref="H422:H423"/>
    <mergeCell ref="I422:I423"/>
    <mergeCell ref="B424:D425"/>
    <mergeCell ref="E424:E425"/>
    <mergeCell ref="F424:F425"/>
    <mergeCell ref="G424:G425"/>
    <mergeCell ref="H424:H425"/>
    <mergeCell ref="I424:I425"/>
    <mergeCell ref="I428:I429"/>
    <mergeCell ref="B430:D431"/>
    <mergeCell ref="E430:E431"/>
    <mergeCell ref="F430:F431"/>
    <mergeCell ref="G430:G431"/>
    <mergeCell ref="H430:H431"/>
    <mergeCell ref="I430:I431"/>
    <mergeCell ref="I426:I427"/>
    <mergeCell ref="B546:D547"/>
    <mergeCell ref="B560:D561"/>
    <mergeCell ref="E560:E561"/>
    <mergeCell ref="I418:I419"/>
    <mergeCell ref="B420:D421"/>
    <mergeCell ref="E420:E421"/>
    <mergeCell ref="F420:F421"/>
    <mergeCell ref="G420:G421"/>
    <mergeCell ref="H420:H421"/>
    <mergeCell ref="I420:I421"/>
    <mergeCell ref="B313:D314"/>
    <mergeCell ref="E313:E314"/>
    <mergeCell ref="F313:F314"/>
    <mergeCell ref="G313:G314"/>
    <mergeCell ref="H313:H314"/>
    <mergeCell ref="I313:I314"/>
    <mergeCell ref="B300:D300"/>
    <mergeCell ref="B299:D299"/>
    <mergeCell ref="B347:D347"/>
    <mergeCell ref="B348:D348"/>
    <mergeCell ref="B349:D349"/>
    <mergeCell ref="B350:D350"/>
    <mergeCell ref="B353:D354"/>
    <mergeCell ref="E353:E354"/>
    <mergeCell ref="F353:F354"/>
    <mergeCell ref="G353:G354"/>
    <mergeCell ref="H353:H354"/>
    <mergeCell ref="I353:I354"/>
    <mergeCell ref="B303:D303"/>
    <mergeCell ref="B305:D306"/>
    <mergeCell ref="E305:E306"/>
    <mergeCell ref="F305:F306"/>
    <mergeCell ref="G305:G306"/>
    <mergeCell ref="H305:H306"/>
    <mergeCell ref="I305:I306"/>
    <mergeCell ref="E307:E308"/>
    <mergeCell ref="F307:F308"/>
    <mergeCell ref="G307:G308"/>
    <mergeCell ref="H307:H308"/>
    <mergeCell ref="I307:I308"/>
    <mergeCell ref="B311:D312"/>
    <mergeCell ref="B82:D83"/>
    <mergeCell ref="F82:F83"/>
    <mergeCell ref="E311:E312"/>
    <mergeCell ref="F311:F312"/>
    <mergeCell ref="G311:G312"/>
    <mergeCell ref="H311:H312"/>
    <mergeCell ref="I311:I312"/>
    <mergeCell ref="G94:G95"/>
    <mergeCell ref="H94:H95"/>
    <mergeCell ref="B92:D93"/>
    <mergeCell ref="E92:E93"/>
    <mergeCell ref="F92:F93"/>
    <mergeCell ref="G92:G93"/>
    <mergeCell ref="H92:H93"/>
    <mergeCell ref="I92:I93"/>
    <mergeCell ref="B282:D283"/>
    <mergeCell ref="E282:E283"/>
    <mergeCell ref="F282:F283"/>
    <mergeCell ref="G282:G283"/>
    <mergeCell ref="H282:H283"/>
    <mergeCell ref="I282:I283"/>
    <mergeCell ref="B284:D285"/>
    <mergeCell ref="E284:E285"/>
    <mergeCell ref="F284:F285"/>
    <mergeCell ref="G284:G285"/>
    <mergeCell ref="B86:D87"/>
    <mergeCell ref="I284:I285"/>
    <mergeCell ref="B278:D279"/>
    <mergeCell ref="E278:E279"/>
    <mergeCell ref="F278:F279"/>
    <mergeCell ref="G278:G279"/>
    <mergeCell ref="H278:H279"/>
    <mergeCell ref="F72:F73"/>
    <mergeCell ref="G72:G73"/>
    <mergeCell ref="F280:F281"/>
    <mergeCell ref="G280:G281"/>
    <mergeCell ref="H280:H281"/>
    <mergeCell ref="I280:I281"/>
    <mergeCell ref="H72:H73"/>
    <mergeCell ref="I72:I73"/>
    <mergeCell ref="B70:D71"/>
    <mergeCell ref="E70:E71"/>
    <mergeCell ref="F70:F71"/>
    <mergeCell ref="G70:G71"/>
    <mergeCell ref="H70:H71"/>
    <mergeCell ref="I70:I71"/>
    <mergeCell ref="B76:D77"/>
    <mergeCell ref="E76:E77"/>
    <mergeCell ref="F76:F77"/>
    <mergeCell ref="G76:G77"/>
    <mergeCell ref="H76:H77"/>
    <mergeCell ref="I76:I77"/>
    <mergeCell ref="B84:D85"/>
    <mergeCell ref="E84:E85"/>
    <mergeCell ref="F84:F85"/>
    <mergeCell ref="G84:G85"/>
    <mergeCell ref="H84:H85"/>
    <mergeCell ref="E86:E87"/>
    <mergeCell ref="F78:F79"/>
    <mergeCell ref="G78:G79"/>
    <mergeCell ref="H78:H79"/>
    <mergeCell ref="I78:I79"/>
    <mergeCell ref="B80:D81"/>
    <mergeCell ref="E80:E81"/>
    <mergeCell ref="B54:D55"/>
    <mergeCell ref="E54:E55"/>
    <mergeCell ref="F52:F53"/>
    <mergeCell ref="G52:G53"/>
    <mergeCell ref="G82:G83"/>
    <mergeCell ref="H82:H83"/>
    <mergeCell ref="I82:I83"/>
    <mergeCell ref="B88:D89"/>
    <mergeCell ref="E88:E89"/>
    <mergeCell ref="F88:F89"/>
    <mergeCell ref="G88:G89"/>
    <mergeCell ref="H88:H89"/>
    <mergeCell ref="I88:I89"/>
    <mergeCell ref="F62:F63"/>
    <mergeCell ref="G62:G63"/>
    <mergeCell ref="H62:H63"/>
    <mergeCell ref="I62:I63"/>
    <mergeCell ref="B64:D65"/>
    <mergeCell ref="E64:E65"/>
    <mergeCell ref="F64:F65"/>
    <mergeCell ref="G64:G65"/>
    <mergeCell ref="H64:H65"/>
    <mergeCell ref="I64:I65"/>
    <mergeCell ref="B66:D67"/>
    <mergeCell ref="E66:E67"/>
    <mergeCell ref="F86:F87"/>
    <mergeCell ref="F66:F67"/>
    <mergeCell ref="G66:G67"/>
    <mergeCell ref="H66:H67"/>
    <mergeCell ref="I66:I67"/>
    <mergeCell ref="B74:D75"/>
    <mergeCell ref="E74:E75"/>
    <mergeCell ref="F74:F75"/>
    <mergeCell ref="B56:D57"/>
    <mergeCell ref="E56:E57"/>
    <mergeCell ref="F56:F57"/>
    <mergeCell ref="G56:G57"/>
    <mergeCell ref="H56:H57"/>
    <mergeCell ref="I56:I57"/>
    <mergeCell ref="B58:D59"/>
    <mergeCell ref="E58:E59"/>
    <mergeCell ref="F58:F59"/>
    <mergeCell ref="G58:G59"/>
    <mergeCell ref="H58:H59"/>
    <mergeCell ref="I58:I59"/>
    <mergeCell ref="B60:D61"/>
    <mergeCell ref="E60:E61"/>
    <mergeCell ref="F60:F61"/>
    <mergeCell ref="G60:G61"/>
    <mergeCell ref="H60:H61"/>
    <mergeCell ref="I60:I61"/>
    <mergeCell ref="F138:F139"/>
    <mergeCell ref="G138:G139"/>
    <mergeCell ref="H138:H139"/>
    <mergeCell ref="I138:I139"/>
    <mergeCell ref="B44:D45"/>
    <mergeCell ref="E44:E45"/>
    <mergeCell ref="F44:F45"/>
    <mergeCell ref="G44:G45"/>
    <mergeCell ref="H44:H45"/>
    <mergeCell ref="I44:I45"/>
    <mergeCell ref="B46:D47"/>
    <mergeCell ref="E46:E47"/>
    <mergeCell ref="F46:F47"/>
    <mergeCell ref="G46:G47"/>
    <mergeCell ref="H46:H47"/>
    <mergeCell ref="I46:I47"/>
    <mergeCell ref="B48:D49"/>
    <mergeCell ref="E48:E49"/>
    <mergeCell ref="F48:F49"/>
    <mergeCell ref="G48:G49"/>
    <mergeCell ref="H48:H49"/>
    <mergeCell ref="I48:I49"/>
    <mergeCell ref="B50:D51"/>
    <mergeCell ref="E50:E51"/>
    <mergeCell ref="F50:F51"/>
    <mergeCell ref="G50:G51"/>
    <mergeCell ref="H50:H51"/>
    <mergeCell ref="I50:I51"/>
    <mergeCell ref="I74:I75"/>
    <mergeCell ref="B68:D69"/>
    <mergeCell ref="E68:E69"/>
    <mergeCell ref="F68:F69"/>
    <mergeCell ref="G134:G135"/>
    <mergeCell ref="H134:H135"/>
    <mergeCell ref="I134:I135"/>
    <mergeCell ref="H114:H115"/>
    <mergeCell ref="I114:I115"/>
    <mergeCell ref="B116:D117"/>
    <mergeCell ref="E116:E117"/>
    <mergeCell ref="F116:F117"/>
    <mergeCell ref="G116:G117"/>
    <mergeCell ref="E126:E127"/>
    <mergeCell ref="F120:F121"/>
    <mergeCell ref="G120:G121"/>
    <mergeCell ref="H120:H121"/>
    <mergeCell ref="I120:I121"/>
    <mergeCell ref="B114:D115"/>
    <mergeCell ref="E114:E115"/>
    <mergeCell ref="F114:F115"/>
    <mergeCell ref="G114:G115"/>
    <mergeCell ref="H68:H69"/>
    <mergeCell ref="I68:I69"/>
    <mergeCell ref="B72:D73"/>
    <mergeCell ref="E72:E73"/>
    <mergeCell ref="F136:F137"/>
    <mergeCell ref="G136:G137"/>
    <mergeCell ref="H136:H137"/>
    <mergeCell ref="I136:I137"/>
    <mergeCell ref="F110:F111"/>
    <mergeCell ref="G110:G111"/>
    <mergeCell ref="H110:H111"/>
    <mergeCell ref="I110:I111"/>
    <mergeCell ref="B112:D113"/>
    <mergeCell ref="E112:E113"/>
    <mergeCell ref="F112:F113"/>
    <mergeCell ref="G112:G113"/>
    <mergeCell ref="H112:H113"/>
    <mergeCell ref="I112:I113"/>
    <mergeCell ref="B118:D119"/>
    <mergeCell ref="E118:E119"/>
    <mergeCell ref="F118:F119"/>
    <mergeCell ref="G118:G119"/>
    <mergeCell ref="H118:H119"/>
    <mergeCell ref="I118:I119"/>
    <mergeCell ref="B120:D121"/>
    <mergeCell ref="E120:E121"/>
    <mergeCell ref="F132:F133"/>
    <mergeCell ref="G132:G133"/>
    <mergeCell ref="H132:H133"/>
    <mergeCell ref="I132:I133"/>
    <mergeCell ref="B134:D135"/>
    <mergeCell ref="E134:E135"/>
    <mergeCell ref="I560:I561"/>
    <mergeCell ref="B562:D563"/>
    <mergeCell ref="E562:E563"/>
    <mergeCell ref="F562:F563"/>
    <mergeCell ref="G562:G563"/>
    <mergeCell ref="H562:H563"/>
    <mergeCell ref="I562:I563"/>
    <mergeCell ref="G556:G557"/>
    <mergeCell ref="H556:H557"/>
    <mergeCell ref="I556:I557"/>
    <mergeCell ref="B548:D549"/>
    <mergeCell ref="E548:E549"/>
    <mergeCell ref="F548:F549"/>
    <mergeCell ref="G548:G549"/>
    <mergeCell ref="H548:H549"/>
    <mergeCell ref="I548:I549"/>
    <mergeCell ref="B550:D551"/>
    <mergeCell ref="E550:E551"/>
    <mergeCell ref="F550:F551"/>
    <mergeCell ref="G550:G551"/>
    <mergeCell ref="H550:H551"/>
    <mergeCell ref="I550:I551"/>
    <mergeCell ref="B552:D553"/>
    <mergeCell ref="E552:E553"/>
    <mergeCell ref="F552:F553"/>
    <mergeCell ref="G552:G553"/>
    <mergeCell ref="H552:H553"/>
    <mergeCell ref="I552:I553"/>
    <mergeCell ref="B554:D555"/>
    <mergeCell ref="I554:I555"/>
    <mergeCell ref="B558:D559"/>
    <mergeCell ref="E558:E559"/>
    <mergeCell ref="F558:F559"/>
    <mergeCell ref="G558:G559"/>
    <mergeCell ref="H558:H559"/>
    <mergeCell ref="I558:I559"/>
    <mergeCell ref="B486:D487"/>
    <mergeCell ref="E486:E487"/>
    <mergeCell ref="F486:F487"/>
    <mergeCell ref="G486:G487"/>
    <mergeCell ref="H486:H487"/>
    <mergeCell ref="I486:I487"/>
    <mergeCell ref="B544:D545"/>
    <mergeCell ref="E544:E545"/>
    <mergeCell ref="F544:F545"/>
    <mergeCell ref="G544:G545"/>
    <mergeCell ref="H544:H545"/>
    <mergeCell ref="I544:I545"/>
    <mergeCell ref="I542:I543"/>
    <mergeCell ref="E546:E547"/>
    <mergeCell ref="F546:F547"/>
    <mergeCell ref="G546:G547"/>
    <mergeCell ref="H546:H547"/>
    <mergeCell ref="I546:I547"/>
    <mergeCell ref="B538:D539"/>
    <mergeCell ref="E538:E539"/>
    <mergeCell ref="F538:F539"/>
    <mergeCell ref="I538:I539"/>
    <mergeCell ref="B540:D541"/>
    <mergeCell ref="E540:E541"/>
    <mergeCell ref="F540:F541"/>
    <mergeCell ref="H540:H541"/>
    <mergeCell ref="I540:I541"/>
    <mergeCell ref="B542:D543"/>
    <mergeCell ref="E542:E543"/>
    <mergeCell ref="F542:F543"/>
    <mergeCell ref="I478:I479"/>
    <mergeCell ref="B480:D481"/>
    <mergeCell ref="E480:E481"/>
    <mergeCell ref="F480:F481"/>
    <mergeCell ref="G480:G481"/>
    <mergeCell ref="H480:H481"/>
    <mergeCell ref="I480:I481"/>
    <mergeCell ref="B482:D483"/>
    <mergeCell ref="E482:E483"/>
    <mergeCell ref="F482:F483"/>
    <mergeCell ref="G482:G483"/>
    <mergeCell ref="H482:H483"/>
    <mergeCell ref="I482:I483"/>
    <mergeCell ref="B484:D485"/>
    <mergeCell ref="E484:E485"/>
    <mergeCell ref="F484:F485"/>
    <mergeCell ref="G484:G485"/>
    <mergeCell ref="H484:H485"/>
    <mergeCell ref="I484:I485"/>
    <mergeCell ref="I496:I497"/>
    <mergeCell ref="B498:D499"/>
    <mergeCell ref="I470:I471"/>
    <mergeCell ref="B472:D473"/>
    <mergeCell ref="E472:E473"/>
    <mergeCell ref="F472:F473"/>
    <mergeCell ref="G472:G473"/>
    <mergeCell ref="H472:H473"/>
    <mergeCell ref="I472:I473"/>
    <mergeCell ref="B474:D475"/>
    <mergeCell ref="E474:E475"/>
    <mergeCell ref="F474:F475"/>
    <mergeCell ref="G474:G475"/>
    <mergeCell ref="H474:H475"/>
    <mergeCell ref="I474:I475"/>
    <mergeCell ref="B476:D477"/>
    <mergeCell ref="E476:E477"/>
    <mergeCell ref="F476:F477"/>
    <mergeCell ref="G476:G477"/>
    <mergeCell ref="H476:H477"/>
    <mergeCell ref="I476:I477"/>
    <mergeCell ref="I643:I644"/>
    <mergeCell ref="B651:D652"/>
    <mergeCell ref="E651:E652"/>
    <mergeCell ref="F651:F652"/>
    <mergeCell ref="G651:G652"/>
    <mergeCell ref="H651:H652"/>
    <mergeCell ref="I651:I652"/>
    <mergeCell ref="B653:D654"/>
    <mergeCell ref="E653:E654"/>
    <mergeCell ref="F653:F654"/>
    <mergeCell ref="G653:G654"/>
    <mergeCell ref="H653:H654"/>
    <mergeCell ref="I653:I654"/>
    <mergeCell ref="B645:D646"/>
    <mergeCell ref="E645:E646"/>
    <mergeCell ref="B647:D648"/>
    <mergeCell ref="E647:E648"/>
    <mergeCell ref="H645:H646"/>
    <mergeCell ref="H647:H648"/>
    <mergeCell ref="H649:H650"/>
    <mergeCell ref="I611:I612"/>
    <mergeCell ref="B613:D614"/>
    <mergeCell ref="E613:E614"/>
    <mergeCell ref="F613:F614"/>
    <mergeCell ref="G613:G614"/>
    <mergeCell ref="H613:H614"/>
    <mergeCell ref="I613:I614"/>
    <mergeCell ref="B615:D616"/>
    <mergeCell ref="E615:E616"/>
    <mergeCell ref="F615:F616"/>
    <mergeCell ref="G615:G616"/>
    <mergeCell ref="H615:H616"/>
    <mergeCell ref="I615:I616"/>
    <mergeCell ref="G641:G642"/>
    <mergeCell ref="H641:H642"/>
    <mergeCell ref="I641:I642"/>
    <mergeCell ref="B639:D640"/>
    <mergeCell ref="E639:E640"/>
    <mergeCell ref="B641:D642"/>
    <mergeCell ref="E641:E642"/>
    <mergeCell ref="H639:H640"/>
    <mergeCell ref="F619:F620"/>
    <mergeCell ref="I619:I620"/>
    <mergeCell ref="F621:F622"/>
    <mergeCell ref="I621:I622"/>
    <mergeCell ref="F623:F624"/>
    <mergeCell ref="G623:G624"/>
    <mergeCell ref="I623:I624"/>
    <mergeCell ref="F625:F626"/>
    <mergeCell ref="I587:I588"/>
    <mergeCell ref="B589:D590"/>
    <mergeCell ref="E589:E590"/>
    <mergeCell ref="F589:F590"/>
    <mergeCell ref="G589:G590"/>
    <mergeCell ref="H589:H590"/>
    <mergeCell ref="I589:I590"/>
    <mergeCell ref="B591:D592"/>
    <mergeCell ref="E591:E592"/>
    <mergeCell ref="F591:F592"/>
    <mergeCell ref="G591:G592"/>
    <mergeCell ref="H591:H592"/>
    <mergeCell ref="I591:I592"/>
    <mergeCell ref="B579:D580"/>
    <mergeCell ref="E579:E580"/>
    <mergeCell ref="B581:D582"/>
    <mergeCell ref="E581:E582"/>
    <mergeCell ref="B583:D584"/>
    <mergeCell ref="E583:E584"/>
    <mergeCell ref="B585:D586"/>
    <mergeCell ref="E585:E586"/>
    <mergeCell ref="H731:H732"/>
    <mergeCell ref="I731:I732"/>
    <mergeCell ref="B709:D710"/>
    <mergeCell ref="E709:E710"/>
    <mergeCell ref="F709:F710"/>
    <mergeCell ref="G709:G710"/>
    <mergeCell ref="H709:H710"/>
    <mergeCell ref="I709:I710"/>
    <mergeCell ref="B711:D712"/>
    <mergeCell ref="E711:E712"/>
    <mergeCell ref="F711:F712"/>
    <mergeCell ref="G711:G712"/>
    <mergeCell ref="H711:H712"/>
    <mergeCell ref="I711:I712"/>
    <mergeCell ref="B713:D714"/>
    <mergeCell ref="E713:E714"/>
    <mergeCell ref="F713:F714"/>
    <mergeCell ref="G713:G714"/>
    <mergeCell ref="H713:H714"/>
    <mergeCell ref="I713:I714"/>
    <mergeCell ref="B715:D716"/>
    <mergeCell ref="E715:E716"/>
    <mergeCell ref="F715:F716"/>
    <mergeCell ref="G715:G716"/>
    <mergeCell ref="H715:H716"/>
    <mergeCell ref="I715:I716"/>
    <mergeCell ref="B717:D717"/>
    <mergeCell ref="B718:D718"/>
    <mergeCell ref="B719:D719"/>
    <mergeCell ref="E729:E730"/>
    <mergeCell ref="E731:E732"/>
    <mergeCell ref="B19:D19"/>
    <mergeCell ref="B20:D20"/>
    <mergeCell ref="B32:D32"/>
    <mergeCell ref="B33:D33"/>
    <mergeCell ref="B763:D763"/>
    <mergeCell ref="B764:D764"/>
    <mergeCell ref="B765:D765"/>
    <mergeCell ref="B766:D766"/>
    <mergeCell ref="B767:D767"/>
    <mergeCell ref="B768:D768"/>
    <mergeCell ref="B741:D742"/>
    <mergeCell ref="B743:D744"/>
    <mergeCell ref="B729:D730"/>
    <mergeCell ref="B731:D732"/>
    <mergeCell ref="B699:D699"/>
    <mergeCell ref="B700:D700"/>
    <mergeCell ref="B689:D689"/>
    <mergeCell ref="B690:D690"/>
    <mergeCell ref="B126:D127"/>
    <mergeCell ref="B158:D159"/>
    <mergeCell ref="B178:D179"/>
    <mergeCell ref="B307:D308"/>
    <mergeCell ref="B256:D257"/>
    <mergeCell ref="E743:E744"/>
    <mergeCell ref="F743:F744"/>
    <mergeCell ref="G743:G744"/>
    <mergeCell ref="B27:D28"/>
    <mergeCell ref="E27:E28"/>
    <mergeCell ref="B29:D29"/>
    <mergeCell ref="B30:D31"/>
    <mergeCell ref="B804:D804"/>
    <mergeCell ref="B788:D788"/>
    <mergeCell ref="B799:D799"/>
    <mergeCell ref="B801:D801"/>
    <mergeCell ref="B803:D803"/>
    <mergeCell ref="B805:D805"/>
    <mergeCell ref="B806:D806"/>
    <mergeCell ref="B807:D807"/>
    <mergeCell ref="B808:D808"/>
    <mergeCell ref="B810:D810"/>
    <mergeCell ref="B809:D809"/>
    <mergeCell ref="G731:G732"/>
    <mergeCell ref="F611:F612"/>
    <mergeCell ref="G611:G612"/>
    <mergeCell ref="G643:G644"/>
    <mergeCell ref="G538:G539"/>
    <mergeCell ref="E554:E555"/>
    <mergeCell ref="F554:F555"/>
    <mergeCell ref="G554:G555"/>
    <mergeCell ref="F560:F561"/>
    <mergeCell ref="G560:G561"/>
    <mergeCell ref="F54:F55"/>
    <mergeCell ref="G54:G55"/>
    <mergeCell ref="G68:G69"/>
    <mergeCell ref="F134:F135"/>
    <mergeCell ref="B78:D79"/>
    <mergeCell ref="E78:E79"/>
    <mergeCell ref="B94:D95"/>
    <mergeCell ref="E94:E95"/>
    <mergeCell ref="B52:D53"/>
    <mergeCell ref="E52:E53"/>
    <mergeCell ref="E82:E83"/>
    <mergeCell ref="E15:E16"/>
    <mergeCell ref="B17:D18"/>
    <mergeCell ref="E17:E18"/>
    <mergeCell ref="B15:D16"/>
    <mergeCell ref="B2:I2"/>
    <mergeCell ref="B800:D800"/>
    <mergeCell ref="B802:D802"/>
    <mergeCell ref="B4:I4"/>
    <mergeCell ref="B6:E6"/>
    <mergeCell ref="B7:E7"/>
    <mergeCell ref="B787:D787"/>
    <mergeCell ref="B9:D10"/>
    <mergeCell ref="E9:E10"/>
    <mergeCell ref="B11:D12"/>
    <mergeCell ref="E11:E12"/>
    <mergeCell ref="B13:D14"/>
    <mergeCell ref="E13:E14"/>
    <mergeCell ref="B8:D8"/>
    <mergeCell ref="F9:F10"/>
    <mergeCell ref="F11:F12"/>
    <mergeCell ref="E741:E742"/>
    <mergeCell ref="F741:F742"/>
    <mergeCell ref="G741:G742"/>
    <mergeCell ref="H741:H742"/>
    <mergeCell ref="I741:I742"/>
    <mergeCell ref="E132:E133"/>
    <mergeCell ref="B140:D141"/>
    <mergeCell ref="E140:E141"/>
    <mergeCell ref="B148:D149"/>
    <mergeCell ref="E148:E149"/>
    <mergeCell ref="B156:D157"/>
    <mergeCell ref="E156:E157"/>
    <mergeCell ref="E30:E31"/>
    <mergeCell ref="B21:D22"/>
    <mergeCell ref="E21:E22"/>
    <mergeCell ref="B23:D24"/>
    <mergeCell ref="E23:E24"/>
    <mergeCell ref="B25:D26"/>
    <mergeCell ref="E25:E26"/>
    <mergeCell ref="B90:D91"/>
    <mergeCell ref="E90:E91"/>
    <mergeCell ref="B96:D97"/>
    <mergeCell ref="E96:E97"/>
    <mergeCell ref="B98:D99"/>
    <mergeCell ref="E98:E99"/>
    <mergeCell ref="B40:D41"/>
    <mergeCell ref="E40:E41"/>
    <mergeCell ref="B42:D43"/>
    <mergeCell ref="E42:E43"/>
    <mergeCell ref="B34:D35"/>
    <mergeCell ref="E34:E35"/>
    <mergeCell ref="B36:D37"/>
    <mergeCell ref="E36:E37"/>
    <mergeCell ref="B38:D39"/>
    <mergeCell ref="E38:E39"/>
    <mergeCell ref="B62:D63"/>
    <mergeCell ref="E62:E63"/>
    <mergeCell ref="B180:D180"/>
    <mergeCell ref="B181:D181"/>
    <mergeCell ref="B182:D182"/>
    <mergeCell ref="B183:D183"/>
    <mergeCell ref="B184:D184"/>
    <mergeCell ref="B185:D185"/>
    <mergeCell ref="B204:D205"/>
    <mergeCell ref="E204:E205"/>
    <mergeCell ref="B206:D207"/>
    <mergeCell ref="E206:E207"/>
    <mergeCell ref="E158:E159"/>
    <mergeCell ref="B122:D123"/>
    <mergeCell ref="E122:E123"/>
    <mergeCell ref="B124:D125"/>
    <mergeCell ref="E124:E125"/>
    <mergeCell ref="B100:D101"/>
    <mergeCell ref="E100:E101"/>
    <mergeCell ref="B108:D109"/>
    <mergeCell ref="E108:E109"/>
    <mergeCell ref="B102:D102"/>
    <mergeCell ref="B103:D103"/>
    <mergeCell ref="B104:D104"/>
    <mergeCell ref="B105:D105"/>
    <mergeCell ref="B106:D106"/>
    <mergeCell ref="B107:D107"/>
    <mergeCell ref="B110:D111"/>
    <mergeCell ref="E110:E111"/>
    <mergeCell ref="B138:D139"/>
    <mergeCell ref="E138:E139"/>
    <mergeCell ref="B136:D137"/>
    <mergeCell ref="E136:E137"/>
    <mergeCell ref="B132:D133"/>
    <mergeCell ref="E178:E179"/>
    <mergeCell ref="B172:D173"/>
    <mergeCell ref="E172:E173"/>
    <mergeCell ref="B174:D175"/>
    <mergeCell ref="E174:E175"/>
    <mergeCell ref="B176:D177"/>
    <mergeCell ref="E176:E177"/>
    <mergeCell ref="B160:D161"/>
    <mergeCell ref="E160:E161"/>
    <mergeCell ref="B162:D163"/>
    <mergeCell ref="E162:E163"/>
    <mergeCell ref="B164:D165"/>
    <mergeCell ref="E164:E165"/>
    <mergeCell ref="B166:D166"/>
    <mergeCell ref="B167:D167"/>
    <mergeCell ref="B168:D168"/>
    <mergeCell ref="B169:D169"/>
    <mergeCell ref="B170:D170"/>
    <mergeCell ref="B171:D171"/>
    <mergeCell ref="B214:D215"/>
    <mergeCell ref="E214:E215"/>
    <mergeCell ref="B192:D193"/>
    <mergeCell ref="E192:E193"/>
    <mergeCell ref="B200:D201"/>
    <mergeCell ref="E200:E201"/>
    <mergeCell ref="B202:D203"/>
    <mergeCell ref="E202:E203"/>
    <mergeCell ref="B186:D187"/>
    <mergeCell ref="E186:E187"/>
    <mergeCell ref="B188:D189"/>
    <mergeCell ref="E188:E189"/>
    <mergeCell ref="B190:D191"/>
    <mergeCell ref="E190:E191"/>
    <mergeCell ref="B194:D194"/>
    <mergeCell ref="B195:D195"/>
    <mergeCell ref="B196:D196"/>
    <mergeCell ref="B197:D197"/>
    <mergeCell ref="B198:D198"/>
    <mergeCell ref="B199:D199"/>
    <mergeCell ref="B208:D208"/>
    <mergeCell ref="B209:D209"/>
    <mergeCell ref="B304:D304"/>
    <mergeCell ref="E280:E281"/>
    <mergeCell ref="B280:D281"/>
    <mergeCell ref="B210:D210"/>
    <mergeCell ref="B211:D211"/>
    <mergeCell ref="B212:D212"/>
    <mergeCell ref="B213:D213"/>
    <mergeCell ref="B264:D265"/>
    <mergeCell ref="E264:E265"/>
    <mergeCell ref="B270:D271"/>
    <mergeCell ref="E270:E271"/>
    <mergeCell ref="B272:D273"/>
    <mergeCell ref="E272:E273"/>
    <mergeCell ref="B258:D259"/>
    <mergeCell ref="E258:E259"/>
    <mergeCell ref="B260:D261"/>
    <mergeCell ref="E260:E261"/>
    <mergeCell ref="B262:D263"/>
    <mergeCell ref="E262:E263"/>
    <mergeCell ref="B216:D217"/>
    <mergeCell ref="E216:E217"/>
    <mergeCell ref="B218:D219"/>
    <mergeCell ref="E218:E219"/>
    <mergeCell ref="B220:D221"/>
    <mergeCell ref="E220:E221"/>
    <mergeCell ref="B266:D267"/>
    <mergeCell ref="E266:E267"/>
    <mergeCell ref="B268:D269"/>
    <mergeCell ref="E268:E269"/>
    <mergeCell ref="B222:D223"/>
    <mergeCell ref="E222:E223"/>
    <mergeCell ref="B226:D227"/>
    <mergeCell ref="B359:D359"/>
    <mergeCell ref="B360:D360"/>
    <mergeCell ref="B361:D361"/>
    <mergeCell ref="B362:D362"/>
    <mergeCell ref="B381:D381"/>
    <mergeCell ref="B367:D368"/>
    <mergeCell ref="E367:E368"/>
    <mergeCell ref="B230:D231"/>
    <mergeCell ref="E230:E231"/>
    <mergeCell ref="B232:D233"/>
    <mergeCell ref="E232:E233"/>
    <mergeCell ref="B293:D294"/>
    <mergeCell ref="E293:E294"/>
    <mergeCell ref="B309:D310"/>
    <mergeCell ref="E309:E310"/>
    <mergeCell ref="B289:D290"/>
    <mergeCell ref="E289:E290"/>
    <mergeCell ref="B291:D292"/>
    <mergeCell ref="E291:E292"/>
    <mergeCell ref="B274:D275"/>
    <mergeCell ref="E274:E275"/>
    <mergeCell ref="B276:D277"/>
    <mergeCell ref="E276:E277"/>
    <mergeCell ref="B286:D286"/>
    <mergeCell ref="B287:D287"/>
    <mergeCell ref="B288:D288"/>
    <mergeCell ref="B295:D296"/>
    <mergeCell ref="E295:E296"/>
    <mergeCell ref="B298:D298"/>
    <mergeCell ref="B297:D297"/>
    <mergeCell ref="B301:D301"/>
    <mergeCell ref="B302:D302"/>
    <mergeCell ref="B448:D449"/>
    <mergeCell ref="E448:E449"/>
    <mergeCell ref="B450:D451"/>
    <mergeCell ref="E450:E451"/>
    <mergeCell ref="B452:D453"/>
    <mergeCell ref="E452:E453"/>
    <mergeCell ref="B410:D411"/>
    <mergeCell ref="E410:E411"/>
    <mergeCell ref="B436:D437"/>
    <mergeCell ref="E436:E437"/>
    <mergeCell ref="B394:D395"/>
    <mergeCell ref="E394:E395"/>
    <mergeCell ref="B400:D401"/>
    <mergeCell ref="E400:E401"/>
    <mergeCell ref="B402:D403"/>
    <mergeCell ref="E402:E403"/>
    <mergeCell ref="B396:D397"/>
    <mergeCell ref="E396:E397"/>
    <mergeCell ref="B398:D399"/>
    <mergeCell ref="E398:E399"/>
    <mergeCell ref="B418:D419"/>
    <mergeCell ref="E418:E419"/>
    <mergeCell ref="B428:D429"/>
    <mergeCell ref="E428:E429"/>
    <mergeCell ref="B426:D427"/>
    <mergeCell ref="E426:E427"/>
    <mergeCell ref="B404:D405"/>
    <mergeCell ref="E404:E405"/>
    <mergeCell ref="B406:D406"/>
    <mergeCell ref="B407:D407"/>
    <mergeCell ref="B408:D408"/>
    <mergeCell ref="B409:D409"/>
    <mergeCell ref="B468:D469"/>
    <mergeCell ref="E468:E469"/>
    <mergeCell ref="B570:D571"/>
    <mergeCell ref="E570:E571"/>
    <mergeCell ref="B536:D537"/>
    <mergeCell ref="E536:E537"/>
    <mergeCell ref="B564:D565"/>
    <mergeCell ref="E564:E565"/>
    <mergeCell ref="B566:D567"/>
    <mergeCell ref="E566:E567"/>
    <mergeCell ref="B454:D455"/>
    <mergeCell ref="E454:E455"/>
    <mergeCell ref="B532:D533"/>
    <mergeCell ref="E532:E533"/>
    <mergeCell ref="B534:D535"/>
    <mergeCell ref="E534:E535"/>
    <mergeCell ref="B456:D457"/>
    <mergeCell ref="E456:E457"/>
    <mergeCell ref="B458:D459"/>
    <mergeCell ref="E458:E459"/>
    <mergeCell ref="B460:D461"/>
    <mergeCell ref="E460:E461"/>
    <mergeCell ref="B462:D463"/>
    <mergeCell ref="E462:E463"/>
    <mergeCell ref="B464:D465"/>
    <mergeCell ref="E464:E465"/>
    <mergeCell ref="B466:D467"/>
    <mergeCell ref="E466:E467"/>
    <mergeCell ref="B470:D471"/>
    <mergeCell ref="E470:E471"/>
    <mergeCell ref="B478:D479"/>
    <mergeCell ref="E478:E479"/>
    <mergeCell ref="E657:E658"/>
    <mergeCell ref="B607:D608"/>
    <mergeCell ref="E607:E608"/>
    <mergeCell ref="B635:D636"/>
    <mergeCell ref="E635:E636"/>
    <mergeCell ref="B637:D638"/>
    <mergeCell ref="E637:E638"/>
    <mergeCell ref="B603:D604"/>
    <mergeCell ref="E603:E604"/>
    <mergeCell ref="B605:D606"/>
    <mergeCell ref="E605:E606"/>
    <mergeCell ref="B617:D618"/>
    <mergeCell ref="E617:E618"/>
    <mergeCell ref="B643:D644"/>
    <mergeCell ref="E643:E644"/>
    <mergeCell ref="B568:D569"/>
    <mergeCell ref="E568:E569"/>
    <mergeCell ref="B576:D576"/>
    <mergeCell ref="B577:D577"/>
    <mergeCell ref="B578:D578"/>
    <mergeCell ref="B587:D588"/>
    <mergeCell ref="E587:E588"/>
    <mergeCell ref="B619:D620"/>
    <mergeCell ref="E619:E620"/>
    <mergeCell ref="B621:D622"/>
    <mergeCell ref="E621:E622"/>
    <mergeCell ref="B623:D624"/>
    <mergeCell ref="E623:E624"/>
    <mergeCell ref="B625:D626"/>
    <mergeCell ref="E625:E626"/>
    <mergeCell ref="B633:D634"/>
    <mergeCell ref="E633:E634"/>
    <mergeCell ref="E663:E664"/>
    <mergeCell ref="B691:D692"/>
    <mergeCell ref="E691:E692"/>
    <mergeCell ref="B681:D682"/>
    <mergeCell ref="E681:E682"/>
    <mergeCell ref="B683:D684"/>
    <mergeCell ref="E683:E684"/>
    <mergeCell ref="B685:D686"/>
    <mergeCell ref="E685:E686"/>
    <mergeCell ref="B665:D666"/>
    <mergeCell ref="E665:E666"/>
    <mergeCell ref="B667:D668"/>
    <mergeCell ref="E667:E668"/>
    <mergeCell ref="B669:D670"/>
    <mergeCell ref="E669:E670"/>
    <mergeCell ref="B595:D596"/>
    <mergeCell ref="E595:E596"/>
    <mergeCell ref="B597:D598"/>
    <mergeCell ref="E597:E598"/>
    <mergeCell ref="B599:D600"/>
    <mergeCell ref="E599:E600"/>
    <mergeCell ref="B601:D602"/>
    <mergeCell ref="E601:E602"/>
    <mergeCell ref="B609:D610"/>
    <mergeCell ref="E609:E610"/>
    <mergeCell ref="B611:D612"/>
    <mergeCell ref="E611:E612"/>
    <mergeCell ref="B649:D650"/>
    <mergeCell ref="E649:E650"/>
    <mergeCell ref="B655:D656"/>
    <mergeCell ref="E655:E656"/>
    <mergeCell ref="B657:D658"/>
    <mergeCell ref="B556:D557"/>
    <mergeCell ref="E556:E557"/>
    <mergeCell ref="B705:D706"/>
    <mergeCell ref="E705:E706"/>
    <mergeCell ref="B707:D708"/>
    <mergeCell ref="E707:E708"/>
    <mergeCell ref="B697:D698"/>
    <mergeCell ref="E697:E698"/>
    <mergeCell ref="B701:D702"/>
    <mergeCell ref="E701:E702"/>
    <mergeCell ref="B703:D704"/>
    <mergeCell ref="E703:E704"/>
    <mergeCell ref="B693:D694"/>
    <mergeCell ref="E693:E694"/>
    <mergeCell ref="B695:D696"/>
    <mergeCell ref="E695:E696"/>
    <mergeCell ref="B735:D736"/>
    <mergeCell ref="B671:D672"/>
    <mergeCell ref="E671:E672"/>
    <mergeCell ref="B673:D674"/>
    <mergeCell ref="E673:E674"/>
    <mergeCell ref="B677:D678"/>
    <mergeCell ref="E677:E678"/>
    <mergeCell ref="B679:D680"/>
    <mergeCell ref="E679:E680"/>
    <mergeCell ref="B675:D676"/>
    <mergeCell ref="E675:E676"/>
    <mergeCell ref="B659:D660"/>
    <mergeCell ref="E659:E660"/>
    <mergeCell ref="B661:D662"/>
    <mergeCell ref="E661:E662"/>
    <mergeCell ref="B663:D664"/>
    <mergeCell ref="E687:E688"/>
    <mergeCell ref="B783:D784"/>
    <mergeCell ref="E783:E784"/>
    <mergeCell ref="B777:D778"/>
    <mergeCell ref="E777:E778"/>
    <mergeCell ref="B779:D780"/>
    <mergeCell ref="E779:E780"/>
    <mergeCell ref="B773:D774"/>
    <mergeCell ref="E773:E774"/>
    <mergeCell ref="B775:D776"/>
    <mergeCell ref="E775:E776"/>
    <mergeCell ref="B761:D762"/>
    <mergeCell ref="E761:E762"/>
    <mergeCell ref="B769:D770"/>
    <mergeCell ref="E769:E770"/>
    <mergeCell ref="B771:D772"/>
    <mergeCell ref="E771:E772"/>
    <mergeCell ref="E723:E724"/>
    <mergeCell ref="B725:D726"/>
    <mergeCell ref="E725:E726"/>
    <mergeCell ref="B753:D754"/>
    <mergeCell ref="E753:E754"/>
    <mergeCell ref="B749:D750"/>
    <mergeCell ref="E749:E750"/>
    <mergeCell ref="B751:D752"/>
    <mergeCell ref="E751:E752"/>
    <mergeCell ref="B739:D740"/>
    <mergeCell ref="E739:E740"/>
    <mergeCell ref="B745:D746"/>
    <mergeCell ref="E745:E746"/>
    <mergeCell ref="B747:D748"/>
    <mergeCell ref="E747:E748"/>
    <mergeCell ref="H13:H14"/>
    <mergeCell ref="H30:H31"/>
    <mergeCell ref="G781:G782"/>
    <mergeCell ref="H781:H782"/>
    <mergeCell ref="G190:G191"/>
    <mergeCell ref="G192:G193"/>
    <mergeCell ref="G200:G201"/>
    <mergeCell ref="G202:G203"/>
    <mergeCell ref="G206:G207"/>
    <mergeCell ref="G174:G175"/>
    <mergeCell ref="G178:G179"/>
    <mergeCell ref="G186:G187"/>
    <mergeCell ref="G158:G159"/>
    <mergeCell ref="G162:G163"/>
    <mergeCell ref="G164:G165"/>
    <mergeCell ref="G172:G173"/>
    <mergeCell ref="G222:G223"/>
    <mergeCell ref="G21:G22"/>
    <mergeCell ref="G226:G227"/>
    <mergeCell ref="G228:G229"/>
    <mergeCell ref="G230:G231"/>
    <mergeCell ref="G232:G233"/>
    <mergeCell ref="G384:G385"/>
    <mergeCell ref="G386:G387"/>
    <mergeCell ref="G392:G393"/>
    <mergeCell ref="G400:G401"/>
    <mergeCell ref="G402:G403"/>
    <mergeCell ref="G341:G342"/>
    <mergeCell ref="G343:G344"/>
    <mergeCell ref="G345:G346"/>
    <mergeCell ref="G351:G352"/>
    <mergeCell ref="G382:G383"/>
    <mergeCell ref="B781:D782"/>
    <mergeCell ref="E781:E782"/>
    <mergeCell ref="B755:D756"/>
    <mergeCell ref="E755:E756"/>
    <mergeCell ref="B757:D758"/>
    <mergeCell ref="E757:E758"/>
    <mergeCell ref="B759:D760"/>
    <mergeCell ref="E759:E760"/>
    <mergeCell ref="B412:D413"/>
    <mergeCell ref="E412:E413"/>
    <mergeCell ref="H17:H18"/>
    <mergeCell ref="I17:I18"/>
    <mergeCell ref="F34:F35"/>
    <mergeCell ref="F36:F37"/>
    <mergeCell ref="F38:F39"/>
    <mergeCell ref="G34:G35"/>
    <mergeCell ref="G36:G37"/>
    <mergeCell ref="G38:G39"/>
    <mergeCell ref="H34:H35"/>
    <mergeCell ref="B737:D738"/>
    <mergeCell ref="E737:E738"/>
    <mergeCell ref="B727:D728"/>
    <mergeCell ref="E727:E728"/>
    <mergeCell ref="B733:D734"/>
    <mergeCell ref="E733:E734"/>
    <mergeCell ref="B721:D722"/>
    <mergeCell ref="E721:E722"/>
    <mergeCell ref="B723:D724"/>
    <mergeCell ref="I34:I35"/>
    <mergeCell ref="F21:F22"/>
    <mergeCell ref="E735:E736"/>
    <mergeCell ref="B687:D688"/>
    <mergeCell ref="I13:I14"/>
    <mergeCell ref="G15:G16"/>
    <mergeCell ref="H15:H16"/>
    <mergeCell ref="I15:I16"/>
    <mergeCell ref="G9:G10"/>
    <mergeCell ref="H9:H10"/>
    <mergeCell ref="I9:I10"/>
    <mergeCell ref="G11:G12"/>
    <mergeCell ref="H11:H12"/>
    <mergeCell ref="I11:I12"/>
    <mergeCell ref="F30:F31"/>
    <mergeCell ref="G23:G24"/>
    <mergeCell ref="H23:H24"/>
    <mergeCell ref="I23:I24"/>
    <mergeCell ref="G25:G26"/>
    <mergeCell ref="H25:H26"/>
    <mergeCell ref="I25:I26"/>
    <mergeCell ref="G27:G28"/>
    <mergeCell ref="H27:H28"/>
    <mergeCell ref="I27:I28"/>
    <mergeCell ref="G30:G31"/>
    <mergeCell ref="I30:I31"/>
    <mergeCell ref="H21:H22"/>
    <mergeCell ref="I21:I22"/>
    <mergeCell ref="F23:F24"/>
    <mergeCell ref="F25:F26"/>
    <mergeCell ref="F27:F28"/>
    <mergeCell ref="F13:F14"/>
    <mergeCell ref="F15:F16"/>
    <mergeCell ref="F17:F18"/>
    <mergeCell ref="G13:G14"/>
    <mergeCell ref="G17:G18"/>
    <mergeCell ref="I781:I782"/>
    <mergeCell ref="G783:G784"/>
    <mergeCell ref="H783:H784"/>
    <mergeCell ref="I783:I784"/>
    <mergeCell ref="G777:G778"/>
    <mergeCell ref="H777:H778"/>
    <mergeCell ref="I777:I778"/>
    <mergeCell ref="G779:G780"/>
    <mergeCell ref="H779:H780"/>
    <mergeCell ref="I779:I780"/>
    <mergeCell ref="F40:F41"/>
    <mergeCell ref="F783:F784"/>
    <mergeCell ref="F781:F782"/>
    <mergeCell ref="F779:F780"/>
    <mergeCell ref="F777:F778"/>
    <mergeCell ref="F164:F165"/>
    <mergeCell ref="F172:F173"/>
    <mergeCell ref="F174:F175"/>
    <mergeCell ref="F176:F177"/>
    <mergeCell ref="F178:F179"/>
    <mergeCell ref="F186:F187"/>
    <mergeCell ref="F188:F189"/>
    <mergeCell ref="F190:F191"/>
    <mergeCell ref="H743:H744"/>
    <mergeCell ref="I743:I744"/>
    <mergeCell ref="F729:F730"/>
    <mergeCell ref="G729:G730"/>
    <mergeCell ref="G214:G215"/>
    <mergeCell ref="G216:G217"/>
    <mergeCell ref="G218:G219"/>
    <mergeCell ref="G258:G259"/>
    <mergeCell ref="G260:G261"/>
    <mergeCell ref="G276:G277"/>
    <mergeCell ref="G289:G290"/>
    <mergeCell ref="G291:G292"/>
    <mergeCell ref="G293:G294"/>
    <mergeCell ref="G262:G263"/>
    <mergeCell ref="G264:G265"/>
    <mergeCell ref="G272:G273"/>
    <mergeCell ref="G274:G275"/>
    <mergeCell ref="G266:G267"/>
    <mergeCell ref="G268:G269"/>
    <mergeCell ref="G295:G296"/>
    <mergeCell ref="G355:G356"/>
    <mergeCell ref="G357:G358"/>
    <mergeCell ref="G396:G397"/>
    <mergeCell ref="G398:G399"/>
    <mergeCell ref="G603:G604"/>
    <mergeCell ref="G605:G606"/>
    <mergeCell ref="G587:G588"/>
    <mergeCell ref="G478:G479"/>
    <mergeCell ref="G542:G543"/>
    <mergeCell ref="G404:G405"/>
    <mergeCell ref="G418:G419"/>
    <mergeCell ref="G426:G427"/>
    <mergeCell ref="G428:G429"/>
    <mergeCell ref="G412:G413"/>
    <mergeCell ref="G390:G391"/>
    <mergeCell ref="G607:G608"/>
    <mergeCell ref="G637:G638"/>
    <mergeCell ref="G639:G640"/>
    <mergeCell ref="G468:G469"/>
    <mergeCell ref="G570:G571"/>
    <mergeCell ref="G579:G580"/>
    <mergeCell ref="G581:G582"/>
    <mergeCell ref="G585:G586"/>
    <mergeCell ref="G454:G455"/>
    <mergeCell ref="G534:G535"/>
    <mergeCell ref="G536:G537"/>
    <mergeCell ref="G564:G565"/>
    <mergeCell ref="G566:G567"/>
    <mergeCell ref="G410:G411"/>
    <mergeCell ref="G448:G449"/>
    <mergeCell ref="G450:G451"/>
    <mergeCell ref="G452:G453"/>
    <mergeCell ref="G595:G596"/>
    <mergeCell ref="G597:G598"/>
    <mergeCell ref="G599:G600"/>
    <mergeCell ref="G601:G602"/>
    <mergeCell ref="G609:G610"/>
    <mergeCell ref="G617:G618"/>
    <mergeCell ref="G456:G457"/>
    <mergeCell ref="G458:G459"/>
    <mergeCell ref="G460:G461"/>
    <mergeCell ref="G462:G463"/>
    <mergeCell ref="G464:G465"/>
    <mergeCell ref="G466:G467"/>
    <mergeCell ref="G470:G471"/>
    <mergeCell ref="G619:G620"/>
    <mergeCell ref="G621:G622"/>
    <mergeCell ref="G701:G702"/>
    <mergeCell ref="G705:G706"/>
    <mergeCell ref="G685:G686"/>
    <mergeCell ref="G687:G688"/>
    <mergeCell ref="G691:G692"/>
    <mergeCell ref="G695:G696"/>
    <mergeCell ref="G661:G662"/>
    <mergeCell ref="G665:G666"/>
    <mergeCell ref="G667:G668"/>
    <mergeCell ref="G669:G670"/>
    <mergeCell ref="G681:G682"/>
    <mergeCell ref="G645:G646"/>
    <mergeCell ref="G647:G648"/>
    <mergeCell ref="G655:G656"/>
    <mergeCell ref="G657:G658"/>
    <mergeCell ref="G659:G660"/>
    <mergeCell ref="G671:G672"/>
    <mergeCell ref="G673:G674"/>
    <mergeCell ref="G677:G678"/>
    <mergeCell ref="G679:G680"/>
    <mergeCell ref="G675:G676"/>
    <mergeCell ref="G773:G774"/>
    <mergeCell ref="G775:G776"/>
    <mergeCell ref="G759:G760"/>
    <mergeCell ref="G755:G756"/>
    <mergeCell ref="G757:G758"/>
    <mergeCell ref="G761:G762"/>
    <mergeCell ref="G769:G770"/>
    <mergeCell ref="G771:G772"/>
    <mergeCell ref="G749:G750"/>
    <mergeCell ref="G751:G752"/>
    <mergeCell ref="G753:G754"/>
    <mergeCell ref="G309:G310"/>
    <mergeCell ref="G270:G271"/>
    <mergeCell ref="G220:G221"/>
    <mergeCell ref="G204:G205"/>
    <mergeCell ref="G568:G569"/>
    <mergeCell ref="G532:G533"/>
    <mergeCell ref="G436:G437"/>
    <mergeCell ref="G394:G395"/>
    <mergeCell ref="G683:G684"/>
    <mergeCell ref="G663:G664"/>
    <mergeCell ref="G649:G650"/>
    <mergeCell ref="G635:G636"/>
    <mergeCell ref="G583:G584"/>
    <mergeCell ref="G747:G748"/>
    <mergeCell ref="G735:G736"/>
    <mergeCell ref="G723:G724"/>
    <mergeCell ref="G703:G704"/>
    <mergeCell ref="G693:G694"/>
    <mergeCell ref="G733:G734"/>
    <mergeCell ref="G737:G738"/>
    <mergeCell ref="G739:G740"/>
    <mergeCell ref="G745:G746"/>
    <mergeCell ref="G707:G708"/>
    <mergeCell ref="G721:G722"/>
    <mergeCell ref="G725:G726"/>
    <mergeCell ref="G727:G728"/>
    <mergeCell ref="G697:G698"/>
    <mergeCell ref="G540:G541"/>
    <mergeCell ref="H108:H109"/>
    <mergeCell ref="H80:H81"/>
    <mergeCell ref="H122:H123"/>
    <mergeCell ref="H124:H125"/>
    <mergeCell ref="H126:H127"/>
    <mergeCell ref="H42:H43"/>
    <mergeCell ref="H90:H91"/>
    <mergeCell ref="H96:H97"/>
    <mergeCell ref="H98:H99"/>
    <mergeCell ref="H100:H101"/>
    <mergeCell ref="H192:H193"/>
    <mergeCell ref="H200:H201"/>
    <mergeCell ref="H202:H203"/>
    <mergeCell ref="H204:H205"/>
    <mergeCell ref="H206:H207"/>
    <mergeCell ref="H190:H191"/>
    <mergeCell ref="H291:H292"/>
    <mergeCell ref="H293:H294"/>
    <mergeCell ref="H309:H310"/>
    <mergeCell ref="H341:H342"/>
    <mergeCell ref="H274:H275"/>
    <mergeCell ref="H276:H277"/>
    <mergeCell ref="H289:H290"/>
    <mergeCell ref="H260:H261"/>
    <mergeCell ref="H262:H263"/>
    <mergeCell ref="G40:G41"/>
    <mergeCell ref="H36:H37"/>
    <mergeCell ref="H38:H39"/>
    <mergeCell ref="H40:H41"/>
    <mergeCell ref="G188:G189"/>
    <mergeCell ref="G176:G177"/>
    <mergeCell ref="G160:G161"/>
    <mergeCell ref="G124:G125"/>
    <mergeCell ref="G98:G99"/>
    <mergeCell ref="G108:G109"/>
    <mergeCell ref="G80:G81"/>
    <mergeCell ref="G122:G123"/>
    <mergeCell ref="G126:G127"/>
    <mergeCell ref="G42:G43"/>
    <mergeCell ref="G90:G91"/>
    <mergeCell ref="G96:G97"/>
    <mergeCell ref="G100:G101"/>
    <mergeCell ref="H116:H117"/>
    <mergeCell ref="H52:H53"/>
    <mergeCell ref="H186:H187"/>
    <mergeCell ref="H188:H189"/>
    <mergeCell ref="H164:H165"/>
    <mergeCell ref="H172:H173"/>
    <mergeCell ref="H174:H175"/>
    <mergeCell ref="H176:H177"/>
    <mergeCell ref="H178:H179"/>
    <mergeCell ref="H158:H159"/>
    <mergeCell ref="H160:H161"/>
    <mergeCell ref="H162:H163"/>
    <mergeCell ref="G74:G75"/>
    <mergeCell ref="H74:H75"/>
    <mergeCell ref="H54:H55"/>
    <mergeCell ref="H264:H265"/>
    <mergeCell ref="H270:H271"/>
    <mergeCell ref="H272:H273"/>
    <mergeCell ref="H214:H215"/>
    <mergeCell ref="H216:H217"/>
    <mergeCell ref="H218:H219"/>
    <mergeCell ref="H220:H221"/>
    <mergeCell ref="H258:H259"/>
    <mergeCell ref="H266:H267"/>
    <mergeCell ref="H268:H269"/>
    <mergeCell ref="H222:H223"/>
    <mergeCell ref="H226:H227"/>
    <mergeCell ref="H228:H229"/>
    <mergeCell ref="H230:H231"/>
    <mergeCell ref="H232:H233"/>
    <mergeCell ref="H295:H296"/>
    <mergeCell ref="H450:H451"/>
    <mergeCell ref="H418:H419"/>
    <mergeCell ref="H426:H427"/>
    <mergeCell ref="H428:H429"/>
    <mergeCell ref="H284:H285"/>
    <mergeCell ref="H236:H237"/>
    <mergeCell ref="H242:H243"/>
    <mergeCell ref="H390:H391"/>
    <mergeCell ref="H452:H453"/>
    <mergeCell ref="H454:H455"/>
    <mergeCell ref="H532:H533"/>
    <mergeCell ref="H534:H535"/>
    <mergeCell ref="H402:H403"/>
    <mergeCell ref="H410:H411"/>
    <mergeCell ref="H436:H437"/>
    <mergeCell ref="H448:H449"/>
    <mergeCell ref="H384:H385"/>
    <mergeCell ref="H386:H387"/>
    <mergeCell ref="H392:H393"/>
    <mergeCell ref="H394:H395"/>
    <mergeCell ref="H400:H401"/>
    <mergeCell ref="H343:H344"/>
    <mergeCell ref="H345:H346"/>
    <mergeCell ref="H351:H352"/>
    <mergeCell ref="H382:H383"/>
    <mergeCell ref="H456:H457"/>
    <mergeCell ref="H458:H459"/>
    <mergeCell ref="H460:H461"/>
    <mergeCell ref="H462:H463"/>
    <mergeCell ref="H464:H465"/>
    <mergeCell ref="H466:H467"/>
    <mergeCell ref="H468:H469"/>
    <mergeCell ref="H355:H356"/>
    <mergeCell ref="H357:H358"/>
    <mergeCell ref="H396:H397"/>
    <mergeCell ref="H398:H399"/>
    <mergeCell ref="H470:H471"/>
    <mergeCell ref="H478:H479"/>
    <mergeCell ref="H496:H497"/>
    <mergeCell ref="H655:H656"/>
    <mergeCell ref="H603:H604"/>
    <mergeCell ref="H605:H606"/>
    <mergeCell ref="H607:H608"/>
    <mergeCell ref="H635:H636"/>
    <mergeCell ref="H637:H638"/>
    <mergeCell ref="H570:H571"/>
    <mergeCell ref="H579:H580"/>
    <mergeCell ref="H581:H582"/>
    <mergeCell ref="H583:H584"/>
    <mergeCell ref="H585:H586"/>
    <mergeCell ref="H536:H537"/>
    <mergeCell ref="H564:H565"/>
    <mergeCell ref="H566:H567"/>
    <mergeCell ref="H568:H569"/>
    <mergeCell ref="H595:H596"/>
    <mergeCell ref="H597:H598"/>
    <mergeCell ref="H599:H600"/>
    <mergeCell ref="H601:H602"/>
    <mergeCell ref="H609:H610"/>
    <mergeCell ref="H617:H618"/>
    <mergeCell ref="H587:H588"/>
    <mergeCell ref="H542:H543"/>
    <mergeCell ref="H619:H620"/>
    <mergeCell ref="H621:H622"/>
    <mergeCell ref="H623:H624"/>
    <mergeCell ref="H611:H612"/>
    <mergeCell ref="H643:H644"/>
    <mergeCell ref="H538:H539"/>
    <mergeCell ref="H554:H555"/>
    <mergeCell ref="H560:H561"/>
    <mergeCell ref="H697:H698"/>
    <mergeCell ref="H701:H702"/>
    <mergeCell ref="H703:H704"/>
    <mergeCell ref="H705:H706"/>
    <mergeCell ref="H687:H688"/>
    <mergeCell ref="H691:H692"/>
    <mergeCell ref="H693:H694"/>
    <mergeCell ref="H695:H696"/>
    <mergeCell ref="H667:H668"/>
    <mergeCell ref="H669:H670"/>
    <mergeCell ref="H681:H682"/>
    <mergeCell ref="H683:H684"/>
    <mergeCell ref="H685:H686"/>
    <mergeCell ref="H657:H658"/>
    <mergeCell ref="H659:H660"/>
    <mergeCell ref="H661:H662"/>
    <mergeCell ref="H663:H664"/>
    <mergeCell ref="H665:H666"/>
    <mergeCell ref="H671:H672"/>
    <mergeCell ref="H673:H674"/>
    <mergeCell ref="H677:H678"/>
    <mergeCell ref="H679:H680"/>
    <mergeCell ref="H675:H676"/>
    <mergeCell ref="H751:H752"/>
    <mergeCell ref="H753:H754"/>
    <mergeCell ref="H739:H740"/>
    <mergeCell ref="H745:H746"/>
    <mergeCell ref="H747:H748"/>
    <mergeCell ref="H727:H728"/>
    <mergeCell ref="H733:H734"/>
    <mergeCell ref="H735:H736"/>
    <mergeCell ref="H737:H738"/>
    <mergeCell ref="H707:H708"/>
    <mergeCell ref="H721:H722"/>
    <mergeCell ref="H723:H724"/>
    <mergeCell ref="H725:H726"/>
    <mergeCell ref="H729:H730"/>
    <mergeCell ref="F42:F43"/>
    <mergeCell ref="F90:F91"/>
    <mergeCell ref="F96:F97"/>
    <mergeCell ref="F98:F99"/>
    <mergeCell ref="F100:F101"/>
    <mergeCell ref="F108:F109"/>
    <mergeCell ref="F80:F81"/>
    <mergeCell ref="F122:F123"/>
    <mergeCell ref="F124:F125"/>
    <mergeCell ref="F126:F127"/>
    <mergeCell ref="F94:F95"/>
    <mergeCell ref="F158:F159"/>
    <mergeCell ref="F160:F161"/>
    <mergeCell ref="F162:F163"/>
    <mergeCell ref="F214:F215"/>
    <mergeCell ref="F216:F217"/>
    <mergeCell ref="F218:F219"/>
    <mergeCell ref="F220:F221"/>
    <mergeCell ref="H769:H770"/>
    <mergeCell ref="H771:H772"/>
    <mergeCell ref="H773:H774"/>
    <mergeCell ref="H775:H776"/>
    <mergeCell ref="H438:H439"/>
    <mergeCell ref="H412:H413"/>
    <mergeCell ref="H755:H756"/>
    <mergeCell ref="H757:H758"/>
    <mergeCell ref="H759:H760"/>
    <mergeCell ref="H761:H762"/>
    <mergeCell ref="H404:H405"/>
    <mergeCell ref="H749:H750"/>
    <mergeCell ref="F274:F275"/>
    <mergeCell ref="F276:F277"/>
    <mergeCell ref="F289:F290"/>
    <mergeCell ref="F260:F261"/>
    <mergeCell ref="F262:F263"/>
    <mergeCell ref="F264:F265"/>
    <mergeCell ref="F270:F271"/>
    <mergeCell ref="F272:F273"/>
    <mergeCell ref="F357:F358"/>
    <mergeCell ref="F396:F397"/>
    <mergeCell ref="F398:F399"/>
    <mergeCell ref="F404:F405"/>
    <mergeCell ref="F418:F419"/>
    <mergeCell ref="F428:F429"/>
    <mergeCell ref="F426:F427"/>
    <mergeCell ref="F603:F604"/>
    <mergeCell ref="F605:F606"/>
    <mergeCell ref="F607:F608"/>
    <mergeCell ref="F635:F636"/>
    <mergeCell ref="F637:F638"/>
    <mergeCell ref="F258:F259"/>
    <mergeCell ref="F192:F193"/>
    <mergeCell ref="F200:F201"/>
    <mergeCell ref="F202:F203"/>
    <mergeCell ref="F204:F205"/>
    <mergeCell ref="F206:F207"/>
    <mergeCell ref="F266:F267"/>
    <mergeCell ref="F268:F269"/>
    <mergeCell ref="F222:F223"/>
    <mergeCell ref="F226:F227"/>
    <mergeCell ref="F228:F229"/>
    <mergeCell ref="F230:F231"/>
    <mergeCell ref="F232:F233"/>
    <mergeCell ref="F402:F403"/>
    <mergeCell ref="F410:F411"/>
    <mergeCell ref="F436:F437"/>
    <mergeCell ref="F448:F449"/>
    <mergeCell ref="F384:F385"/>
    <mergeCell ref="F386:F387"/>
    <mergeCell ref="F392:F393"/>
    <mergeCell ref="F394:F395"/>
    <mergeCell ref="F400:F401"/>
    <mergeCell ref="F343:F344"/>
    <mergeCell ref="F345:F346"/>
    <mergeCell ref="F351:F352"/>
    <mergeCell ref="F382:F383"/>
    <mergeCell ref="F291:F292"/>
    <mergeCell ref="F293:F294"/>
    <mergeCell ref="F309:F310"/>
    <mergeCell ref="F341:F342"/>
    <mergeCell ref="F295:F296"/>
    <mergeCell ref="F355:F356"/>
    <mergeCell ref="F570:F571"/>
    <mergeCell ref="F579:F580"/>
    <mergeCell ref="F581:F582"/>
    <mergeCell ref="F583:F584"/>
    <mergeCell ref="F585:F586"/>
    <mergeCell ref="F536:F537"/>
    <mergeCell ref="F564:F565"/>
    <mergeCell ref="F566:F567"/>
    <mergeCell ref="F568:F569"/>
    <mergeCell ref="F468:F469"/>
    <mergeCell ref="F450:F451"/>
    <mergeCell ref="F452:F453"/>
    <mergeCell ref="F454:F455"/>
    <mergeCell ref="F532:F533"/>
    <mergeCell ref="F534:F535"/>
    <mergeCell ref="F595:F596"/>
    <mergeCell ref="F597:F598"/>
    <mergeCell ref="F470:F471"/>
    <mergeCell ref="F556:F557"/>
    <mergeCell ref="F587:F588"/>
    <mergeCell ref="F478:F479"/>
    <mergeCell ref="F691:F692"/>
    <mergeCell ref="F693:F694"/>
    <mergeCell ref="F695:F696"/>
    <mergeCell ref="F667:F668"/>
    <mergeCell ref="F669:F670"/>
    <mergeCell ref="F681:F682"/>
    <mergeCell ref="F683:F684"/>
    <mergeCell ref="F685:F686"/>
    <mergeCell ref="F657:F658"/>
    <mergeCell ref="F659:F660"/>
    <mergeCell ref="F661:F662"/>
    <mergeCell ref="F663:F664"/>
    <mergeCell ref="F665:F666"/>
    <mergeCell ref="F639:F640"/>
    <mergeCell ref="F645:F646"/>
    <mergeCell ref="F647:F648"/>
    <mergeCell ref="F649:F650"/>
    <mergeCell ref="F655:F656"/>
    <mergeCell ref="F641:F642"/>
    <mergeCell ref="F671:F672"/>
    <mergeCell ref="F673:F674"/>
    <mergeCell ref="F643:F644"/>
    <mergeCell ref="I258:I259"/>
    <mergeCell ref="I260:I261"/>
    <mergeCell ref="F677:F678"/>
    <mergeCell ref="F679:F680"/>
    <mergeCell ref="F675:F676"/>
    <mergeCell ref="F739:F740"/>
    <mergeCell ref="F745:F746"/>
    <mergeCell ref="F747:F748"/>
    <mergeCell ref="F727:F728"/>
    <mergeCell ref="F733:F734"/>
    <mergeCell ref="F735:F736"/>
    <mergeCell ref="F737:F738"/>
    <mergeCell ref="F707:F708"/>
    <mergeCell ref="F721:F722"/>
    <mergeCell ref="F723:F724"/>
    <mergeCell ref="F725:F726"/>
    <mergeCell ref="F697:F698"/>
    <mergeCell ref="F701:F702"/>
    <mergeCell ref="F703:F704"/>
    <mergeCell ref="F705:F706"/>
    <mergeCell ref="F731:F732"/>
    <mergeCell ref="F599:F600"/>
    <mergeCell ref="F601:F602"/>
    <mergeCell ref="F609:F610"/>
    <mergeCell ref="F617:F618"/>
    <mergeCell ref="F456:F457"/>
    <mergeCell ref="F458:F459"/>
    <mergeCell ref="F460:F461"/>
    <mergeCell ref="F462:F463"/>
    <mergeCell ref="F464:F465"/>
    <mergeCell ref="F466:F467"/>
    <mergeCell ref="F687:F688"/>
    <mergeCell ref="I278:I279"/>
    <mergeCell ref="I116:I117"/>
    <mergeCell ref="F771:F772"/>
    <mergeCell ref="F773:F774"/>
    <mergeCell ref="F775:F776"/>
    <mergeCell ref="F755:F756"/>
    <mergeCell ref="F757:F758"/>
    <mergeCell ref="F759:F760"/>
    <mergeCell ref="F761:F762"/>
    <mergeCell ref="F749:F750"/>
    <mergeCell ref="F751:F752"/>
    <mergeCell ref="F753:F754"/>
    <mergeCell ref="I186:I187"/>
    <mergeCell ref="I188:I189"/>
    <mergeCell ref="I190:I191"/>
    <mergeCell ref="I192:I193"/>
    <mergeCell ref="I172:I173"/>
    <mergeCell ref="I174:I175"/>
    <mergeCell ref="I176:I177"/>
    <mergeCell ref="I178:I179"/>
    <mergeCell ref="F769:F770"/>
    <mergeCell ref="I276:I277"/>
    <mergeCell ref="I289:I290"/>
    <mergeCell ref="I291:I292"/>
    <mergeCell ref="I262:I263"/>
    <mergeCell ref="I264:I265"/>
    <mergeCell ref="I270:I271"/>
    <mergeCell ref="I272:I273"/>
    <mergeCell ref="I274:I275"/>
    <mergeCell ref="I216:I217"/>
    <mergeCell ref="I218:I219"/>
    <mergeCell ref="I220:I221"/>
    <mergeCell ref="I158:I159"/>
    <mergeCell ref="I160:I161"/>
    <mergeCell ref="I162:I163"/>
    <mergeCell ref="I164:I165"/>
    <mergeCell ref="I36:I37"/>
    <mergeCell ref="I38:I39"/>
    <mergeCell ref="I40:I41"/>
    <mergeCell ref="I42:I43"/>
    <mergeCell ref="I90:I91"/>
    <mergeCell ref="I96:I97"/>
    <mergeCell ref="I98:I99"/>
    <mergeCell ref="I100:I101"/>
    <mergeCell ref="I108:I109"/>
    <mergeCell ref="I80:I81"/>
    <mergeCell ref="I122:I123"/>
    <mergeCell ref="I124:I125"/>
    <mergeCell ref="I126:I127"/>
    <mergeCell ref="I94:I95"/>
    <mergeCell ref="I52:I53"/>
    <mergeCell ref="I54:I55"/>
    <mergeCell ref="I84:I85"/>
    <mergeCell ref="I460:I461"/>
    <mergeCell ref="I462:I463"/>
    <mergeCell ref="I200:I201"/>
    <mergeCell ref="I202:I203"/>
    <mergeCell ref="I204:I205"/>
    <mergeCell ref="I206:I207"/>
    <mergeCell ref="I214:I215"/>
    <mergeCell ref="I266:I267"/>
    <mergeCell ref="I268:I269"/>
    <mergeCell ref="I222:I223"/>
    <mergeCell ref="I226:I227"/>
    <mergeCell ref="I228:I229"/>
    <mergeCell ref="I230:I231"/>
    <mergeCell ref="I232:I233"/>
    <mergeCell ref="I410:I411"/>
    <mergeCell ref="I436:I437"/>
    <mergeCell ref="I448:I449"/>
    <mergeCell ref="I450:I451"/>
    <mergeCell ref="I386:I387"/>
    <mergeCell ref="I392:I393"/>
    <mergeCell ref="I394:I395"/>
    <mergeCell ref="I400:I401"/>
    <mergeCell ref="I402:I403"/>
    <mergeCell ref="I345:I346"/>
    <mergeCell ref="I351:I352"/>
    <mergeCell ref="I382:I383"/>
    <mergeCell ref="I384:I385"/>
    <mergeCell ref="I293:I294"/>
    <mergeCell ref="I309:I310"/>
    <mergeCell ref="I341:I342"/>
    <mergeCell ref="I343:I344"/>
    <mergeCell ref="I295:I296"/>
    <mergeCell ref="I679:I680"/>
    <mergeCell ref="I675:I676"/>
    <mergeCell ref="I396:I397"/>
    <mergeCell ref="I398:I399"/>
    <mergeCell ref="I605:I606"/>
    <mergeCell ref="I607:I608"/>
    <mergeCell ref="I635:I636"/>
    <mergeCell ref="I637:I638"/>
    <mergeCell ref="I639:I640"/>
    <mergeCell ref="I579:I580"/>
    <mergeCell ref="I581:I582"/>
    <mergeCell ref="I583:I584"/>
    <mergeCell ref="I585:I586"/>
    <mergeCell ref="I603:I604"/>
    <mergeCell ref="I564:I565"/>
    <mergeCell ref="I566:I567"/>
    <mergeCell ref="I568:I569"/>
    <mergeCell ref="I468:I469"/>
    <mergeCell ref="I570:I571"/>
    <mergeCell ref="I452:I453"/>
    <mergeCell ref="I454:I455"/>
    <mergeCell ref="I532:I533"/>
    <mergeCell ref="I534:I535"/>
    <mergeCell ref="I536:I537"/>
    <mergeCell ref="I595:I596"/>
    <mergeCell ref="I597:I598"/>
    <mergeCell ref="I599:I600"/>
    <mergeCell ref="I601:I602"/>
    <mergeCell ref="I609:I610"/>
    <mergeCell ref="I617:I618"/>
    <mergeCell ref="I456:I457"/>
    <mergeCell ref="I458:I459"/>
    <mergeCell ref="I707:I708"/>
    <mergeCell ref="I721:I722"/>
    <mergeCell ref="I723:I724"/>
    <mergeCell ref="I725:I726"/>
    <mergeCell ref="I697:I698"/>
    <mergeCell ref="I701:I702"/>
    <mergeCell ref="I703:I704"/>
    <mergeCell ref="I705:I706"/>
    <mergeCell ref="I729:I730"/>
    <mergeCell ref="I464:I465"/>
    <mergeCell ref="I466:I467"/>
    <mergeCell ref="I687:I688"/>
    <mergeCell ref="I691:I692"/>
    <mergeCell ref="I693:I694"/>
    <mergeCell ref="I695:I696"/>
    <mergeCell ref="I669:I670"/>
    <mergeCell ref="I681:I682"/>
    <mergeCell ref="I683:I684"/>
    <mergeCell ref="I685:I686"/>
    <mergeCell ref="I659:I660"/>
    <mergeCell ref="I661:I662"/>
    <mergeCell ref="I663:I664"/>
    <mergeCell ref="I665:I666"/>
    <mergeCell ref="I667:I668"/>
    <mergeCell ref="I645:I646"/>
    <mergeCell ref="I647:I648"/>
    <mergeCell ref="I649:I650"/>
    <mergeCell ref="I655:I656"/>
    <mergeCell ref="I657:I658"/>
    <mergeCell ref="I671:I672"/>
    <mergeCell ref="I673:I674"/>
    <mergeCell ref="I677:I678"/>
    <mergeCell ref="I771:I772"/>
    <mergeCell ref="I773:I774"/>
    <mergeCell ref="I775:I776"/>
    <mergeCell ref="I755:I756"/>
    <mergeCell ref="I757:I758"/>
    <mergeCell ref="I759:I760"/>
    <mergeCell ref="I761:I762"/>
    <mergeCell ref="I769:I770"/>
    <mergeCell ref="I751:I752"/>
    <mergeCell ref="I753:I754"/>
    <mergeCell ref="I739:I740"/>
    <mergeCell ref="I745:I746"/>
    <mergeCell ref="I747:I748"/>
    <mergeCell ref="I749:I750"/>
    <mergeCell ref="I727:I728"/>
    <mergeCell ref="I733:I734"/>
    <mergeCell ref="I735:I736"/>
    <mergeCell ref="I737:I738"/>
    <mergeCell ref="G625:G626"/>
    <mergeCell ref="H625:H626"/>
    <mergeCell ref="I625:I626"/>
    <mergeCell ref="B627:D628"/>
    <mergeCell ref="E627:E628"/>
    <mergeCell ref="F627:F628"/>
    <mergeCell ref="G627:G628"/>
    <mergeCell ref="H627:H628"/>
    <mergeCell ref="I627:I628"/>
    <mergeCell ref="B629:D630"/>
    <mergeCell ref="E629:E630"/>
    <mergeCell ref="F629:F630"/>
    <mergeCell ref="G629:G630"/>
    <mergeCell ref="H629:H630"/>
    <mergeCell ref="I629:I630"/>
    <mergeCell ref="B631:D632"/>
    <mergeCell ref="E631:E632"/>
    <mergeCell ref="F631:F632"/>
    <mergeCell ref="G631:G632"/>
    <mergeCell ref="H631:H632"/>
    <mergeCell ref="I631:I632"/>
    <mergeCell ref="F633:F634"/>
    <mergeCell ref="G633:G634"/>
    <mergeCell ref="H633:H634"/>
    <mergeCell ref="I633:I634"/>
    <mergeCell ref="B488:D489"/>
    <mergeCell ref="E488:E489"/>
    <mergeCell ref="F488:F489"/>
    <mergeCell ref="G488:G489"/>
    <mergeCell ref="H488:H489"/>
    <mergeCell ref="I488:I489"/>
    <mergeCell ref="B490:D491"/>
    <mergeCell ref="E490:E491"/>
    <mergeCell ref="F490:F491"/>
    <mergeCell ref="G490:G491"/>
    <mergeCell ref="H490:H491"/>
    <mergeCell ref="I490:I491"/>
    <mergeCell ref="B492:D493"/>
    <mergeCell ref="E492:E493"/>
    <mergeCell ref="F492:F493"/>
    <mergeCell ref="G492:G493"/>
    <mergeCell ref="H492:H493"/>
    <mergeCell ref="I492:I493"/>
    <mergeCell ref="B494:D495"/>
    <mergeCell ref="E494:E495"/>
    <mergeCell ref="F494:F495"/>
    <mergeCell ref="G494:G495"/>
    <mergeCell ref="H494:H495"/>
    <mergeCell ref="I494:I495"/>
    <mergeCell ref="B496:D497"/>
    <mergeCell ref="E496:E497"/>
    <mergeCell ref="F496:F497"/>
    <mergeCell ref="G496:G497"/>
    <mergeCell ref="E498:E499"/>
    <mergeCell ref="F498:F499"/>
    <mergeCell ref="G498:G499"/>
    <mergeCell ref="H498:H499"/>
    <mergeCell ref="I498:I499"/>
    <mergeCell ref="B500:D501"/>
    <mergeCell ref="E500:E501"/>
    <mergeCell ref="F500:F501"/>
    <mergeCell ref="G500:G501"/>
    <mergeCell ref="H500:H501"/>
    <mergeCell ref="I500:I501"/>
    <mergeCell ref="B502:D503"/>
    <mergeCell ref="E502:E503"/>
    <mergeCell ref="F502:F503"/>
    <mergeCell ref="G502:G503"/>
    <mergeCell ref="H502:H503"/>
    <mergeCell ref="I502:I503"/>
    <mergeCell ref="B504:D505"/>
    <mergeCell ref="E504:E505"/>
    <mergeCell ref="F504:F505"/>
    <mergeCell ref="G504:G505"/>
    <mergeCell ref="H504:H505"/>
    <mergeCell ref="I504:I505"/>
    <mergeCell ref="B506:D507"/>
    <mergeCell ref="E506:E507"/>
    <mergeCell ref="F506:F507"/>
    <mergeCell ref="G506:G507"/>
    <mergeCell ref="H506:H507"/>
    <mergeCell ref="I506:I507"/>
    <mergeCell ref="B508:D509"/>
    <mergeCell ref="E508:E509"/>
    <mergeCell ref="F508:F509"/>
    <mergeCell ref="G508:G509"/>
    <mergeCell ref="H508:H509"/>
    <mergeCell ref="I508:I509"/>
    <mergeCell ref="B510:D511"/>
    <mergeCell ref="E510:E511"/>
    <mergeCell ref="F510:F511"/>
    <mergeCell ref="G510:G511"/>
    <mergeCell ref="H510:H511"/>
    <mergeCell ref="I510:I511"/>
    <mergeCell ref="B512:D513"/>
    <mergeCell ref="E512:E513"/>
    <mergeCell ref="F512:F513"/>
    <mergeCell ref="G512:G513"/>
    <mergeCell ref="H512:H513"/>
    <mergeCell ref="I512:I513"/>
    <mergeCell ref="B514:D515"/>
    <mergeCell ref="E514:E515"/>
    <mergeCell ref="F514:F515"/>
    <mergeCell ref="G514:G515"/>
    <mergeCell ref="H514:H515"/>
    <mergeCell ref="I514:I515"/>
    <mergeCell ref="B516:D517"/>
    <mergeCell ref="E516:E517"/>
    <mergeCell ref="F516:F517"/>
    <mergeCell ref="G516:G517"/>
    <mergeCell ref="H516:H517"/>
    <mergeCell ref="I516:I517"/>
    <mergeCell ref="B518:D519"/>
    <mergeCell ref="E518:E519"/>
    <mergeCell ref="F518:F519"/>
    <mergeCell ref="G518:G519"/>
    <mergeCell ref="H518:H519"/>
    <mergeCell ref="I518:I519"/>
    <mergeCell ref="B520:D521"/>
    <mergeCell ref="E520:E521"/>
    <mergeCell ref="F520:F521"/>
    <mergeCell ref="G520:G521"/>
    <mergeCell ref="H520:H521"/>
    <mergeCell ref="I520:I521"/>
    <mergeCell ref="B522:D523"/>
    <mergeCell ref="E522:E523"/>
    <mergeCell ref="F522:F523"/>
    <mergeCell ref="G522:G523"/>
    <mergeCell ref="H522:H523"/>
    <mergeCell ref="I522:I523"/>
    <mergeCell ref="B524:D525"/>
    <mergeCell ref="E524:E525"/>
    <mergeCell ref="F524:F525"/>
    <mergeCell ref="G524:G525"/>
    <mergeCell ref="H524:H525"/>
    <mergeCell ref="I524:I525"/>
    <mergeCell ref="B526:D527"/>
    <mergeCell ref="E526:E527"/>
    <mergeCell ref="F526:F527"/>
    <mergeCell ref="G526:G527"/>
    <mergeCell ref="H526:H527"/>
    <mergeCell ref="I526:I527"/>
    <mergeCell ref="B528:D529"/>
    <mergeCell ref="E528:E529"/>
    <mergeCell ref="F528:F529"/>
    <mergeCell ref="G528:G529"/>
    <mergeCell ref="H528:H529"/>
    <mergeCell ref="I528:I529"/>
    <mergeCell ref="B530:D531"/>
    <mergeCell ref="E530:E531"/>
    <mergeCell ref="F530:F531"/>
    <mergeCell ref="G530:G531"/>
    <mergeCell ref="H530:H531"/>
    <mergeCell ref="I530:I531"/>
    <mergeCell ref="B315:D316"/>
    <mergeCell ref="E315:E316"/>
    <mergeCell ref="F315:F316"/>
    <mergeCell ref="G315:G316"/>
    <mergeCell ref="H315:H316"/>
    <mergeCell ref="I315:I316"/>
    <mergeCell ref="B317:D318"/>
    <mergeCell ref="E317:E318"/>
    <mergeCell ref="F317:F318"/>
    <mergeCell ref="G317:G318"/>
    <mergeCell ref="H317:H318"/>
    <mergeCell ref="I317:I318"/>
    <mergeCell ref="B319:D320"/>
    <mergeCell ref="E319:E320"/>
    <mergeCell ref="F319:F320"/>
    <mergeCell ref="G319:G320"/>
    <mergeCell ref="H319:H320"/>
    <mergeCell ref="I319:I320"/>
    <mergeCell ref="B321:D322"/>
    <mergeCell ref="E321:E322"/>
    <mergeCell ref="F321:F322"/>
    <mergeCell ref="G321:G322"/>
    <mergeCell ref="H321:H322"/>
    <mergeCell ref="I321:I322"/>
    <mergeCell ref="B323:D323"/>
    <mergeCell ref="B324:D324"/>
    <mergeCell ref="B325:D325"/>
    <mergeCell ref="B326:D326"/>
    <mergeCell ref="B327:D327"/>
    <mergeCell ref="B328:D328"/>
    <mergeCell ref="B329:D329"/>
    <mergeCell ref="B330:D330"/>
    <mergeCell ref="B331:D332"/>
    <mergeCell ref="E331:E332"/>
    <mergeCell ref="F331:F332"/>
    <mergeCell ref="G331:G332"/>
    <mergeCell ref="H331:H332"/>
    <mergeCell ref="I331:I332"/>
    <mergeCell ref="B333:D334"/>
    <mergeCell ref="E333:E334"/>
    <mergeCell ref="F333:F334"/>
    <mergeCell ref="G333:G334"/>
    <mergeCell ref="H333:H334"/>
    <mergeCell ref="I333:I334"/>
    <mergeCell ref="B335:D336"/>
    <mergeCell ref="E335:E336"/>
    <mergeCell ref="F335:F336"/>
    <mergeCell ref="G335:G336"/>
    <mergeCell ref="H335:H336"/>
    <mergeCell ref="I335:I336"/>
    <mergeCell ref="B337:D338"/>
    <mergeCell ref="E337:E338"/>
    <mergeCell ref="F337:F338"/>
    <mergeCell ref="G337:G338"/>
    <mergeCell ref="H337:H338"/>
    <mergeCell ref="I337:I338"/>
    <mergeCell ref="B339:D340"/>
    <mergeCell ref="E339:E340"/>
    <mergeCell ref="F339:F340"/>
    <mergeCell ref="G339:G340"/>
    <mergeCell ref="H339:H340"/>
    <mergeCell ref="I339:I340"/>
    <mergeCell ref="B363:D364"/>
    <mergeCell ref="E363:E364"/>
    <mergeCell ref="F363:F364"/>
    <mergeCell ref="G363:G364"/>
    <mergeCell ref="H363:H364"/>
    <mergeCell ref="I363:I364"/>
    <mergeCell ref="B365:D366"/>
    <mergeCell ref="E365:E366"/>
    <mergeCell ref="F365:F366"/>
    <mergeCell ref="G365:G366"/>
    <mergeCell ref="H365:H366"/>
    <mergeCell ref="I365:I366"/>
    <mergeCell ref="I355:I356"/>
    <mergeCell ref="I357:I358"/>
    <mergeCell ref="B351:D352"/>
    <mergeCell ref="E351:E352"/>
    <mergeCell ref="B341:D342"/>
    <mergeCell ref="E341:E342"/>
    <mergeCell ref="B343:D344"/>
    <mergeCell ref="E343:E344"/>
    <mergeCell ref="B345:D346"/>
    <mergeCell ref="E345:E346"/>
    <mergeCell ref="B355:D356"/>
    <mergeCell ref="E355:E356"/>
    <mergeCell ref="B357:D358"/>
    <mergeCell ref="E357:E358"/>
    <mergeCell ref="F367:F368"/>
    <mergeCell ref="G367:G368"/>
    <mergeCell ref="H367:H368"/>
    <mergeCell ref="I367:I368"/>
    <mergeCell ref="B442:D443"/>
    <mergeCell ref="E442:E443"/>
    <mergeCell ref="F442:F443"/>
    <mergeCell ref="G442:G443"/>
    <mergeCell ref="H442:H443"/>
    <mergeCell ref="I442:I443"/>
    <mergeCell ref="B444:D445"/>
    <mergeCell ref="E444:E445"/>
    <mergeCell ref="F444:F445"/>
    <mergeCell ref="G444:G445"/>
    <mergeCell ref="H444:H445"/>
    <mergeCell ref="I444:I445"/>
    <mergeCell ref="B446:D447"/>
    <mergeCell ref="E446:E447"/>
    <mergeCell ref="F446:F447"/>
    <mergeCell ref="G446:G447"/>
    <mergeCell ref="H446:H447"/>
    <mergeCell ref="I446:I447"/>
    <mergeCell ref="B384:D385"/>
    <mergeCell ref="E384:E385"/>
    <mergeCell ref="B386:D387"/>
    <mergeCell ref="E386:E387"/>
    <mergeCell ref="B392:D393"/>
    <mergeCell ref="E392:E393"/>
    <mergeCell ref="B382:D383"/>
    <mergeCell ref="E382:E383"/>
    <mergeCell ref="I404:I405"/>
    <mergeCell ref="F412:F413"/>
    <mergeCell ref="F140:F141"/>
    <mergeCell ref="G140:G141"/>
    <mergeCell ref="H140:H141"/>
    <mergeCell ref="I140:I141"/>
    <mergeCell ref="B142:D143"/>
    <mergeCell ref="E142:E143"/>
    <mergeCell ref="F142:F143"/>
    <mergeCell ref="G142:G143"/>
    <mergeCell ref="H142:H143"/>
    <mergeCell ref="I142:I143"/>
    <mergeCell ref="B144:D145"/>
    <mergeCell ref="E144:E145"/>
    <mergeCell ref="F144:F145"/>
    <mergeCell ref="G144:G145"/>
    <mergeCell ref="H144:H145"/>
    <mergeCell ref="I144:I145"/>
    <mergeCell ref="B146:D147"/>
    <mergeCell ref="E146:E147"/>
    <mergeCell ref="F146:F147"/>
    <mergeCell ref="G146:G147"/>
    <mergeCell ref="H146:H147"/>
    <mergeCell ref="I146:I147"/>
    <mergeCell ref="F156:F157"/>
    <mergeCell ref="G156:G157"/>
    <mergeCell ref="H156:H157"/>
    <mergeCell ref="I156:I157"/>
    <mergeCell ref="F148:F149"/>
    <mergeCell ref="G148:G149"/>
    <mergeCell ref="H148:H149"/>
    <mergeCell ref="I148:I149"/>
    <mergeCell ref="B150:D151"/>
    <mergeCell ref="E150:E151"/>
    <mergeCell ref="F150:F151"/>
    <mergeCell ref="G150:G151"/>
    <mergeCell ref="H150:H151"/>
    <mergeCell ref="I150:I151"/>
    <mergeCell ref="B152:D153"/>
    <mergeCell ref="E152:E153"/>
    <mergeCell ref="F152:F153"/>
    <mergeCell ref="G152:G153"/>
    <mergeCell ref="H152:H153"/>
    <mergeCell ref="I152:I153"/>
    <mergeCell ref="B154:D155"/>
    <mergeCell ref="E154:E155"/>
    <mergeCell ref="F154:F155"/>
    <mergeCell ref="G154:G155"/>
    <mergeCell ref="H154:H155"/>
    <mergeCell ref="I154:I155"/>
  </mergeCells>
  <pageMargins left="0.7" right="0.7" top="0.75" bottom="0.75" header="0.3" footer="0.3"/>
  <pageSetup paperSize="9"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7</vt:i4>
      </vt:variant>
    </vt:vector>
  </HeadingPairs>
  <TitlesOfParts>
    <vt:vector size="7" baseType="lpstr">
      <vt:lpstr>SAŽETAK</vt:lpstr>
      <vt:lpstr> Račun prihoda i rashoda</vt:lpstr>
      <vt:lpstr>Rashodi i prihodi prema izvoru</vt:lpstr>
      <vt:lpstr>Rashodi prema funkcijskoj k </vt:lpstr>
      <vt:lpstr>Račun financiranja </vt:lpstr>
      <vt:lpstr>Račun fin prema izvorima f</vt:lpstr>
      <vt:lpstr>Programska klasifikacija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Windows User</cp:lastModifiedBy>
  <cp:lastPrinted>2025-03-27T13:23:49Z</cp:lastPrinted>
  <dcterms:created xsi:type="dcterms:W3CDTF">2022-08-12T12:51:27Z</dcterms:created>
  <dcterms:modified xsi:type="dcterms:W3CDTF">2025-03-28T07:59:07Z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- Tablica za izradu financijskog plana PK JLP(R)S.xlsx</vt:lpwstr>
  </property>
</Properties>
</file>